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 activeTab="1"/>
  </bookViews>
  <sheets>
    <sheet name="Burimet" sheetId="1" r:id="rId1"/>
    <sheet name="Shpenzimet" sheetId="2" r:id="rId2"/>
    <sheet name="tavanet " sheetId="3" r:id="rId3"/>
    <sheet name="investimet " sheetId="4" r:id="rId4"/>
    <sheet name="kerkesat shtese " sheetId="5" r:id="rId5"/>
    <sheet name="tavanet" sheetId="6" r:id="rId6"/>
    <sheet name="Sheet7" sheetId="7" r:id="rId7"/>
    <sheet name="nr.i punonjesve " sheetId="8" r:id="rId8"/>
  </sheets>
  <definedNames>
    <definedName name="_xlnm._FilterDatabase" localSheetId="3" hidden="1">'investimet '!$A$7:$N$134</definedName>
  </definedNames>
  <calcPr calcId="124519"/>
</workbook>
</file>

<file path=xl/calcChain.xml><?xml version="1.0" encoding="utf-8"?>
<calcChain xmlns="http://schemas.openxmlformats.org/spreadsheetml/2006/main">
  <c r="F586" i="5"/>
  <c r="I586"/>
  <c r="L586"/>
  <c r="F587"/>
  <c r="I587"/>
  <c r="L587"/>
  <c r="F588"/>
  <c r="I588"/>
  <c r="L588"/>
  <c r="F589"/>
  <c r="F590"/>
  <c r="F591"/>
  <c r="F592"/>
  <c r="F593"/>
  <c r="F594"/>
  <c r="F595"/>
  <c r="F596"/>
  <c r="F597"/>
  <c r="D598"/>
  <c r="E598"/>
  <c r="G598"/>
  <c r="H598"/>
  <c r="J598"/>
  <c r="K598"/>
  <c r="I553"/>
  <c r="I554"/>
  <c r="I555"/>
  <c r="I556"/>
  <c r="I557"/>
  <c r="I558"/>
  <c r="I559"/>
  <c r="I560"/>
  <c r="I561"/>
  <c r="I562"/>
  <c r="I563"/>
  <c r="I552"/>
  <c r="K564"/>
  <c r="J564"/>
  <c r="H564"/>
  <c r="G564"/>
  <c r="E564"/>
  <c r="D564"/>
  <c r="F563"/>
  <c r="F562"/>
  <c r="F561"/>
  <c r="F560"/>
  <c r="F559"/>
  <c r="F558"/>
  <c r="F557"/>
  <c r="F556"/>
  <c r="F555"/>
  <c r="F554"/>
  <c r="F553"/>
  <c r="L552"/>
  <c r="L564" s="1"/>
  <c r="F552"/>
  <c r="L518"/>
  <c r="I519"/>
  <c r="I520"/>
  <c r="I521"/>
  <c r="I518"/>
  <c r="F519"/>
  <c r="F520"/>
  <c r="F521"/>
  <c r="F522"/>
  <c r="F523"/>
  <c r="F524"/>
  <c r="F525"/>
  <c r="F526"/>
  <c r="F527"/>
  <c r="F528"/>
  <c r="F529"/>
  <c r="F518"/>
  <c r="L485"/>
  <c r="L486"/>
  <c r="L487"/>
  <c r="L488"/>
  <c r="L489"/>
  <c r="L490"/>
  <c r="L491"/>
  <c r="L492"/>
  <c r="L493"/>
  <c r="L494"/>
  <c r="L495"/>
  <c r="L484"/>
  <c r="I485"/>
  <c r="I486"/>
  <c r="I487"/>
  <c r="I488"/>
  <c r="I489"/>
  <c r="I490"/>
  <c r="I491"/>
  <c r="I492"/>
  <c r="I493"/>
  <c r="I494"/>
  <c r="I495"/>
  <c r="I484"/>
  <c r="F485"/>
  <c r="F486"/>
  <c r="F487"/>
  <c r="F488"/>
  <c r="F489"/>
  <c r="F490"/>
  <c r="F491"/>
  <c r="F492"/>
  <c r="F493"/>
  <c r="F494"/>
  <c r="F495"/>
  <c r="F484"/>
  <c r="L450"/>
  <c r="L451"/>
  <c r="L452"/>
  <c r="L453"/>
  <c r="L454"/>
  <c r="L455"/>
  <c r="L456"/>
  <c r="L457"/>
  <c r="L458"/>
  <c r="L459"/>
  <c r="L460"/>
  <c r="L449"/>
  <c r="F415"/>
  <c r="F416"/>
  <c r="F417"/>
  <c r="F418"/>
  <c r="F419"/>
  <c r="F420"/>
  <c r="F421"/>
  <c r="F422"/>
  <c r="F423"/>
  <c r="F424"/>
  <c r="F425"/>
  <c r="F414"/>
  <c r="G414"/>
  <c r="K258"/>
  <c r="J258"/>
  <c r="H258"/>
  <c r="G258"/>
  <c r="E258"/>
  <c r="D258"/>
  <c r="K224"/>
  <c r="J224"/>
  <c r="H224"/>
  <c r="G224"/>
  <c r="E224"/>
  <c r="D224"/>
  <c r="L248"/>
  <c r="I248"/>
  <c r="F248"/>
  <c r="L247"/>
  <c r="I247"/>
  <c r="F247"/>
  <c r="L246"/>
  <c r="I246"/>
  <c r="F246"/>
  <c r="L214"/>
  <c r="I214"/>
  <c r="F214"/>
  <c r="L213"/>
  <c r="I213"/>
  <c r="F213"/>
  <c r="L212"/>
  <c r="I212"/>
  <c r="F212"/>
  <c r="L381"/>
  <c r="L382"/>
  <c r="L383"/>
  <c r="L384"/>
  <c r="L385"/>
  <c r="L386"/>
  <c r="L387"/>
  <c r="L388"/>
  <c r="L389"/>
  <c r="L390"/>
  <c r="L391"/>
  <c r="L380"/>
  <c r="I381"/>
  <c r="I382"/>
  <c r="I383"/>
  <c r="I384"/>
  <c r="I385"/>
  <c r="I386"/>
  <c r="I387"/>
  <c r="I388"/>
  <c r="I389"/>
  <c r="I390"/>
  <c r="I380"/>
  <c r="F381"/>
  <c r="F382"/>
  <c r="F383"/>
  <c r="F380"/>
  <c r="L348"/>
  <c r="L349"/>
  <c r="L347"/>
  <c r="I348"/>
  <c r="I349"/>
  <c r="I347"/>
  <c r="F348"/>
  <c r="F349"/>
  <c r="F347"/>
  <c r="L530"/>
  <c r="K530"/>
  <c r="J530"/>
  <c r="H530"/>
  <c r="G530"/>
  <c r="E530"/>
  <c r="D530"/>
  <c r="K496"/>
  <c r="J496"/>
  <c r="H496"/>
  <c r="G496"/>
  <c r="F496"/>
  <c r="E496"/>
  <c r="D496"/>
  <c r="K461"/>
  <c r="J461"/>
  <c r="I461"/>
  <c r="H461"/>
  <c r="G461"/>
  <c r="F461"/>
  <c r="E461"/>
  <c r="D461"/>
  <c r="L426"/>
  <c r="K426"/>
  <c r="J426"/>
  <c r="I426"/>
  <c r="H426"/>
  <c r="G426"/>
  <c r="E426"/>
  <c r="D426"/>
  <c r="K392"/>
  <c r="J392"/>
  <c r="H392"/>
  <c r="G392"/>
  <c r="E392"/>
  <c r="D392"/>
  <c r="K359"/>
  <c r="J359"/>
  <c r="H359"/>
  <c r="G359"/>
  <c r="E359"/>
  <c r="D359"/>
  <c r="L315"/>
  <c r="L316"/>
  <c r="L317"/>
  <c r="L318"/>
  <c r="L319"/>
  <c r="L320"/>
  <c r="L321"/>
  <c r="L322"/>
  <c r="L323"/>
  <c r="L324"/>
  <c r="L325"/>
  <c r="L314"/>
  <c r="I317"/>
  <c r="I318"/>
  <c r="I319"/>
  <c r="I320"/>
  <c r="I321"/>
  <c r="I322"/>
  <c r="I323"/>
  <c r="I324"/>
  <c r="I325"/>
  <c r="F317"/>
  <c r="F318"/>
  <c r="F319"/>
  <c r="F320"/>
  <c r="F321"/>
  <c r="F322"/>
  <c r="F323"/>
  <c r="F324"/>
  <c r="F325"/>
  <c r="I315"/>
  <c r="I316"/>
  <c r="I314"/>
  <c r="F315"/>
  <c r="F316"/>
  <c r="F314"/>
  <c r="L281"/>
  <c r="L282"/>
  <c r="L280"/>
  <c r="I281"/>
  <c r="I282"/>
  <c r="I280"/>
  <c r="F281"/>
  <c r="F282"/>
  <c r="F280"/>
  <c r="F392" l="1"/>
  <c r="F598"/>
  <c r="I564"/>
  <c r="L598"/>
  <c r="I359"/>
  <c r="L392"/>
  <c r="L496"/>
  <c r="F359"/>
  <c r="L359"/>
  <c r="I392"/>
  <c r="I224"/>
  <c r="L461"/>
  <c r="I496"/>
  <c r="I530"/>
  <c r="F564"/>
  <c r="I598"/>
  <c r="F224"/>
  <c r="L224"/>
  <c r="F530"/>
  <c r="F426"/>
  <c r="F258"/>
  <c r="L258"/>
  <c r="I258"/>
  <c r="L179"/>
  <c r="L180"/>
  <c r="L178"/>
  <c r="I179"/>
  <c r="I180"/>
  <c r="I178"/>
  <c r="F179"/>
  <c r="F180"/>
  <c r="F178"/>
  <c r="L146"/>
  <c r="L147"/>
  <c r="L145"/>
  <c r="I146"/>
  <c r="I147"/>
  <c r="I148"/>
  <c r="I149"/>
  <c r="I150"/>
  <c r="I151"/>
  <c r="I152"/>
  <c r="I153"/>
  <c r="I154"/>
  <c r="I155"/>
  <c r="I156"/>
  <c r="I145"/>
  <c r="F154"/>
  <c r="F146"/>
  <c r="F147"/>
  <c r="F145"/>
  <c r="L111"/>
  <c r="L112"/>
  <c r="L110"/>
  <c r="I111"/>
  <c r="I112"/>
  <c r="I110"/>
  <c r="F111"/>
  <c r="F112"/>
  <c r="F110"/>
  <c r="L77" l="1"/>
  <c r="L78"/>
  <c r="L76"/>
  <c r="I77"/>
  <c r="I78"/>
  <c r="I76"/>
  <c r="F77"/>
  <c r="F78"/>
  <c r="F76"/>
  <c r="L47"/>
  <c r="L48"/>
  <c r="L46"/>
  <c r="I47"/>
  <c r="I48"/>
  <c r="I46"/>
  <c r="F47"/>
  <c r="F48"/>
  <c r="F46"/>
  <c r="L14" l="1"/>
  <c r="L15"/>
  <c r="L16"/>
  <c r="L17"/>
  <c r="L18"/>
  <c r="L19"/>
  <c r="L20"/>
  <c r="L21"/>
  <c r="L22"/>
  <c r="L23"/>
  <c r="L24"/>
  <c r="L13"/>
  <c r="H9" i="8"/>
  <c r="I9" s="1"/>
  <c r="J9" s="1"/>
  <c r="H10"/>
  <c r="I10" s="1"/>
  <c r="J10" s="1"/>
  <c r="H11"/>
  <c r="I11" s="1"/>
  <c r="J11" s="1"/>
  <c r="H12"/>
  <c r="I12" s="1"/>
  <c r="J12" s="1"/>
  <c r="H13"/>
  <c r="I13" s="1"/>
  <c r="J13" s="1"/>
  <c r="H14"/>
  <c r="I14" s="1"/>
  <c r="J14" s="1"/>
  <c r="H15"/>
  <c r="I15" s="1"/>
  <c r="J15" s="1"/>
  <c r="H16"/>
  <c r="I16" s="1"/>
  <c r="J16" s="1"/>
  <c r="H17"/>
  <c r="I17" s="1"/>
  <c r="J17" s="1"/>
  <c r="H18"/>
  <c r="I18" s="1"/>
  <c r="J18" s="1"/>
  <c r="H19"/>
  <c r="I19" s="1"/>
  <c r="J19" s="1"/>
  <c r="H20"/>
  <c r="I20" s="1"/>
  <c r="J20" s="1"/>
  <c r="H21"/>
  <c r="I21" s="1"/>
  <c r="J21" s="1"/>
  <c r="H8"/>
  <c r="H24" s="1"/>
  <c r="F24"/>
  <c r="I8" l="1"/>
  <c r="I24" l="1"/>
  <c r="J8"/>
  <c r="J24" s="1"/>
  <c r="E24" l="1"/>
  <c r="D24"/>
  <c r="I14" i="5" l="1"/>
  <c r="I15"/>
  <c r="I16"/>
  <c r="I17"/>
  <c r="I18"/>
  <c r="I19"/>
  <c r="I20"/>
  <c r="I21"/>
  <c r="I22"/>
  <c r="I23"/>
  <c r="I24"/>
  <c r="I13"/>
  <c r="F14"/>
  <c r="F15"/>
  <c r="F16"/>
  <c r="F17"/>
  <c r="F18"/>
  <c r="F19"/>
  <c r="F20"/>
  <c r="F21"/>
  <c r="F22"/>
  <c r="F23"/>
  <c r="F24"/>
  <c r="F13"/>
  <c r="N135" i="7" l="1"/>
  <c r="M135"/>
  <c r="L135"/>
  <c r="J135"/>
  <c r="I135"/>
  <c r="H135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0"/>
  <c r="K89"/>
  <c r="K88"/>
  <c r="K87"/>
  <c r="K86"/>
  <c r="K85"/>
  <c r="K84"/>
  <c r="K83"/>
  <c r="K82"/>
  <c r="K81"/>
  <c r="K80"/>
  <c r="K79"/>
  <c r="K78"/>
  <c r="K77"/>
  <c r="K76"/>
  <c r="K75"/>
  <c r="K74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135" s="1"/>
  <c r="P15" i="4" l="1"/>
  <c r="I135" l="1"/>
  <c r="J135"/>
  <c r="L135"/>
  <c r="M135"/>
  <c r="N135"/>
  <c r="H135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96"/>
  <c r="K84"/>
  <c r="K85"/>
  <c r="K86"/>
  <c r="K87"/>
  <c r="K88"/>
  <c r="K89"/>
  <c r="K90"/>
  <c r="K92"/>
  <c r="K93"/>
  <c r="K94"/>
  <c r="K95"/>
  <c r="K83"/>
  <c r="K82"/>
  <c r="K75"/>
  <c r="K76"/>
  <c r="K77"/>
  <c r="K78"/>
  <c r="K79"/>
  <c r="K80"/>
  <c r="K81"/>
  <c r="K7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54"/>
  <c r="K135" l="1"/>
  <c r="P16" s="1"/>
  <c r="L326" i="5"/>
  <c r="K326"/>
  <c r="J326"/>
  <c r="I326"/>
  <c r="H326"/>
  <c r="G326"/>
  <c r="F326"/>
  <c r="E326"/>
  <c r="D326"/>
  <c r="L292"/>
  <c r="K292"/>
  <c r="J292"/>
  <c r="I292"/>
  <c r="H292"/>
  <c r="G292"/>
  <c r="F292"/>
  <c r="E292"/>
  <c r="D292"/>
  <c r="L190"/>
  <c r="K190"/>
  <c r="J190"/>
  <c r="I190"/>
  <c r="H190"/>
  <c r="G190"/>
  <c r="F190"/>
  <c r="E190"/>
  <c r="D190"/>
  <c r="L157"/>
  <c r="K157"/>
  <c r="J157"/>
  <c r="I157"/>
  <c r="H157"/>
  <c r="G157"/>
  <c r="F157"/>
  <c r="E157"/>
  <c r="D157"/>
  <c r="L122"/>
  <c r="K122"/>
  <c r="J122"/>
  <c r="I122"/>
  <c r="H122"/>
  <c r="G122"/>
  <c r="F122"/>
  <c r="E122"/>
  <c r="D122"/>
  <c r="L88"/>
  <c r="K88"/>
  <c r="J88"/>
  <c r="I88"/>
  <c r="H88"/>
  <c r="G88"/>
  <c r="F88"/>
  <c r="E88"/>
  <c r="D88"/>
  <c r="L58"/>
  <c r="K58"/>
  <c r="J58"/>
  <c r="I58"/>
  <c r="H58"/>
  <c r="G58"/>
  <c r="F58"/>
  <c r="E58"/>
  <c r="D58"/>
  <c r="P30" i="4" l="1"/>
  <c r="S36" i="2" l="1"/>
  <c r="T36"/>
  <c r="U36"/>
  <c r="O36"/>
  <c r="P36"/>
  <c r="Q36"/>
  <c r="R36" s="1"/>
  <c r="K36"/>
  <c r="L36"/>
  <c r="M36"/>
  <c r="F18" i="6"/>
  <c r="G18"/>
  <c r="H18"/>
  <c r="F17"/>
  <c r="G17"/>
  <c r="H17"/>
  <c r="F16"/>
  <c r="G16"/>
  <c r="H16"/>
  <c r="F20" i="3"/>
  <c r="G20"/>
  <c r="H20"/>
  <c r="F19"/>
  <c r="G19"/>
  <c r="H19"/>
  <c r="F18"/>
  <c r="G18"/>
  <c r="H18"/>
  <c r="V12" i="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11"/>
  <c r="N36" l="1"/>
  <c r="E17" i="6"/>
  <c r="E18"/>
  <c r="E19"/>
  <c r="E16"/>
  <c r="H62"/>
  <c r="G62"/>
  <c r="F62"/>
  <c r="E62"/>
  <c r="H54"/>
  <c r="G54"/>
  <c r="F54"/>
  <c r="E54"/>
  <c r="H46"/>
  <c r="G46"/>
  <c r="F46"/>
  <c r="E46"/>
  <c r="H38"/>
  <c r="G38"/>
  <c r="F38"/>
  <c r="E38"/>
  <c r="H30"/>
  <c r="G30"/>
  <c r="F30"/>
  <c r="E30"/>
  <c r="H20"/>
  <c r="G20"/>
  <c r="F20"/>
  <c r="O66" i="3"/>
  <c r="E19"/>
  <c r="E20"/>
  <c r="E21"/>
  <c r="E18"/>
  <c r="O69"/>
  <c r="O62"/>
  <c r="O102"/>
  <c r="E20" i="6" l="1"/>
  <c r="F50" i="1" l="1"/>
  <c r="G50"/>
  <c r="C50" l="1"/>
  <c r="H119" i="3" l="1"/>
  <c r="G119"/>
  <c r="F119"/>
  <c r="E119"/>
  <c r="H113"/>
  <c r="G113"/>
  <c r="F113"/>
  <c r="E113"/>
  <c r="H107" l="1"/>
  <c r="G107"/>
  <c r="F107"/>
  <c r="E107"/>
  <c r="H99"/>
  <c r="G99"/>
  <c r="F99"/>
  <c r="E99"/>
  <c r="H92"/>
  <c r="G92"/>
  <c r="F92"/>
  <c r="E92"/>
  <c r="H125"/>
  <c r="G125"/>
  <c r="F125"/>
  <c r="E125"/>
  <c r="H86"/>
  <c r="G86"/>
  <c r="F86"/>
  <c r="E86"/>
  <c r="H79"/>
  <c r="G79"/>
  <c r="F79"/>
  <c r="E79"/>
  <c r="H72"/>
  <c r="G72"/>
  <c r="F72"/>
  <c r="E72"/>
  <c r="H64"/>
  <c r="G64"/>
  <c r="F64"/>
  <c r="E64"/>
  <c r="H48"/>
  <c r="G48"/>
  <c r="F48"/>
  <c r="E48"/>
  <c r="H40"/>
  <c r="G40"/>
  <c r="F40"/>
  <c r="E40"/>
  <c r="J12" i="2" l="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H36"/>
  <c r="G36"/>
  <c r="I36"/>
  <c r="J36" l="1"/>
  <c r="J11"/>
  <c r="C36"/>
  <c r="D36"/>
  <c r="E36"/>
  <c r="F12"/>
  <c r="X12" s="1"/>
  <c r="F13"/>
  <c r="X13" s="1"/>
  <c r="F14"/>
  <c r="X14" s="1"/>
  <c r="F15"/>
  <c r="X15" s="1"/>
  <c r="F16"/>
  <c r="X16" s="1"/>
  <c r="F17"/>
  <c r="X17" s="1"/>
  <c r="F18"/>
  <c r="X18" s="1"/>
  <c r="F19"/>
  <c r="X19" s="1"/>
  <c r="F20"/>
  <c r="X20" s="1"/>
  <c r="F21"/>
  <c r="X21" s="1"/>
  <c r="F22"/>
  <c r="X22" s="1"/>
  <c r="F23"/>
  <c r="X23" s="1"/>
  <c r="F24"/>
  <c r="X24" s="1"/>
  <c r="F25"/>
  <c r="X25" s="1"/>
  <c r="F26"/>
  <c r="X26" s="1"/>
  <c r="F27"/>
  <c r="X27" s="1"/>
  <c r="F28"/>
  <c r="X28" s="1"/>
  <c r="F29"/>
  <c r="X29" s="1"/>
  <c r="F30"/>
  <c r="X30" s="1"/>
  <c r="F31"/>
  <c r="X31" s="1"/>
  <c r="F32"/>
  <c r="X32" s="1"/>
  <c r="F33"/>
  <c r="X33" s="1"/>
  <c r="F34"/>
  <c r="X34" s="1"/>
  <c r="F35"/>
  <c r="X35" s="1"/>
  <c r="L25" i="5"/>
  <c r="K25"/>
  <c r="J25"/>
  <c r="I25"/>
  <c r="H25"/>
  <c r="G25"/>
  <c r="F25"/>
  <c r="E25"/>
  <c r="D25"/>
  <c r="H56" i="3"/>
  <c r="G56"/>
  <c r="F56"/>
  <c r="E56"/>
  <c r="H32"/>
  <c r="G32"/>
  <c r="F32"/>
  <c r="E32"/>
  <c r="H22"/>
  <c r="G22"/>
  <c r="F22"/>
  <c r="E22"/>
  <c r="F11" i="2"/>
  <c r="X11" s="1"/>
  <c r="F36" l="1"/>
  <c r="X36" s="1"/>
  <c r="D56" i="1"/>
  <c r="E56"/>
  <c r="F56"/>
  <c r="G56"/>
  <c r="D50" l="1"/>
  <c r="E50"/>
  <c r="D40"/>
  <c r="E40"/>
  <c r="F40"/>
  <c r="G40"/>
  <c r="D8"/>
  <c r="E8"/>
  <c r="F8"/>
  <c r="G8"/>
  <c r="D23"/>
  <c r="E23"/>
  <c r="F23"/>
  <c r="G23"/>
  <c r="D55" l="1"/>
  <c r="D61" s="1"/>
  <c r="G55"/>
  <c r="G61" s="1"/>
  <c r="G7"/>
  <c r="M7" s="1"/>
  <c r="F55"/>
  <c r="F61" s="1"/>
  <c r="F7"/>
  <c r="L7" s="1"/>
  <c r="E7"/>
  <c r="E55"/>
  <c r="E61" s="1"/>
  <c r="D7"/>
  <c r="C56"/>
  <c r="C40"/>
  <c r="C23"/>
  <c r="C8"/>
  <c r="C55" l="1"/>
  <c r="C61" s="1"/>
  <c r="C7"/>
</calcChain>
</file>

<file path=xl/sharedStrings.xml><?xml version="1.0" encoding="utf-8"?>
<sst xmlns="http://schemas.openxmlformats.org/spreadsheetml/2006/main" count="2929" uniqueCount="470">
  <si>
    <t xml:space="preserve">REPUBLIKA E SHQIPERISE </t>
  </si>
  <si>
    <t xml:space="preserve">BASHKIA LIBRAZHD </t>
  </si>
  <si>
    <t>Nr.</t>
  </si>
  <si>
    <t xml:space="preserve">Emertimi I te Ardhurave  Tatimore </t>
  </si>
  <si>
    <t>I</t>
  </si>
  <si>
    <t xml:space="preserve">Te ardhura nga Taksat </t>
  </si>
  <si>
    <t xml:space="preserve">Taksa mbi Ndertesat </t>
  </si>
  <si>
    <t xml:space="preserve">Taksa mbi token bujqesore </t>
  </si>
  <si>
    <t xml:space="preserve">Taksa e fjetjes ne hotel </t>
  </si>
  <si>
    <t>Taksa e ndikimit ne infrastrukture nga ndertimet e reja</t>
  </si>
  <si>
    <t>Taksa e kalimit te drejtes se pronesise  per pasurite e paluejt.</t>
  </si>
  <si>
    <t xml:space="preserve">Taksa per zenien e hapesirave publike </t>
  </si>
  <si>
    <t xml:space="preserve">Taksa e tabeles </t>
  </si>
  <si>
    <t xml:space="preserve">Taksa e rentes minerare </t>
  </si>
  <si>
    <t xml:space="preserve">Taksa e gjelbert </t>
  </si>
  <si>
    <t>Totali I</t>
  </si>
  <si>
    <t>II</t>
  </si>
  <si>
    <t xml:space="preserve">Te ardhura nga tarifat </t>
  </si>
  <si>
    <t xml:space="preserve">Tarife per pastrim </t>
  </si>
  <si>
    <t xml:space="preserve">Tarifa per hapesira publike </t>
  </si>
  <si>
    <t xml:space="preserve">Tarifa per pyjet e kullotat </t>
  </si>
  <si>
    <t>Tarifa e ndricimit rrugor</t>
  </si>
  <si>
    <t xml:space="preserve">Tarife regj.kopshte e cerdhe </t>
  </si>
  <si>
    <t xml:space="preserve">Tarife gjelberimi </t>
  </si>
  <si>
    <t xml:space="preserve">Tarifa per reklame </t>
  </si>
  <si>
    <t>Tarifa parkimi</t>
  </si>
  <si>
    <t xml:space="preserve">Tarifa per therjen e bagetive </t>
  </si>
  <si>
    <t xml:space="preserve">Tarifa per sherbimet e tjera administrative </t>
  </si>
  <si>
    <t xml:space="preserve">Tarifa per sherbimet sociale </t>
  </si>
  <si>
    <t xml:space="preserve">Detyrime te prapambetura </t>
  </si>
  <si>
    <t xml:space="preserve">Tarifa te tjera </t>
  </si>
  <si>
    <t>TOTALI II</t>
  </si>
  <si>
    <t>III</t>
  </si>
  <si>
    <t xml:space="preserve">Te ardhura nga shitja e prones dhe dhenien me qera </t>
  </si>
  <si>
    <t xml:space="preserve">Shitje ndertese </t>
  </si>
  <si>
    <t xml:space="preserve">Shitje troje </t>
  </si>
  <si>
    <t xml:space="preserve">Shitje te pronave te ndryshme </t>
  </si>
  <si>
    <t xml:space="preserve">Qera Troje </t>
  </si>
  <si>
    <t xml:space="preserve">Qera nga Ndertesat </t>
  </si>
  <si>
    <t xml:space="preserve">Interesa nga te ardhurat </t>
  </si>
  <si>
    <t>TOTALI III</t>
  </si>
  <si>
    <t>IV</t>
  </si>
  <si>
    <t xml:space="preserve">Te ardhura nga ndermarrjet e ndryshme </t>
  </si>
  <si>
    <t>V.</t>
  </si>
  <si>
    <t xml:space="preserve">Te ardhura te tjera </t>
  </si>
  <si>
    <t xml:space="preserve">Kredi dhe Hua </t>
  </si>
  <si>
    <t xml:space="preserve">Dhurata dhe sponsorizime te ndryshme </t>
  </si>
  <si>
    <t xml:space="preserve">Te ardhura nga Gjobat </t>
  </si>
  <si>
    <t xml:space="preserve">Te ardhura te trasheguara nga viti I kaluar </t>
  </si>
  <si>
    <t>Totali I te ardhurave te veta (I+II+III+IV+V)</t>
  </si>
  <si>
    <t>VII</t>
  </si>
  <si>
    <t xml:space="preserve">Transferta te kushtezuara </t>
  </si>
  <si>
    <t xml:space="preserve">Fondi I zhvillimit te Rajoneve </t>
  </si>
  <si>
    <t xml:space="preserve">Ne mije Leke </t>
  </si>
  <si>
    <t>Shp.</t>
  </si>
  <si>
    <t>Shpenz.</t>
  </si>
  <si>
    <t>tjera</t>
  </si>
  <si>
    <t>personel</t>
  </si>
  <si>
    <t>korrente</t>
  </si>
  <si>
    <t>Invest.</t>
  </si>
  <si>
    <t xml:space="preserve">Totali </t>
  </si>
  <si>
    <t>person.</t>
  </si>
  <si>
    <t>Funksionet</t>
  </si>
  <si>
    <t xml:space="preserve">Funksionet e Financuara me Transferte Specifike </t>
  </si>
  <si>
    <t xml:space="preserve">Arsimi Parashkollor </t>
  </si>
  <si>
    <t xml:space="preserve">Arsimi Parauniversitar+Konviktetee arsimit Parauniversitar </t>
  </si>
  <si>
    <t xml:space="preserve">Ujitja dhe kullimi </t>
  </si>
  <si>
    <t xml:space="preserve">Sherbimi zjarrfikes </t>
  </si>
  <si>
    <t xml:space="preserve">Administrimi I pyjeve </t>
  </si>
  <si>
    <t xml:space="preserve">Mbrojtja sociale </t>
  </si>
  <si>
    <t xml:space="preserve">Rruget rurale </t>
  </si>
  <si>
    <t xml:space="preserve">Drejtorite e  bujqesise </t>
  </si>
  <si>
    <t>TOTALI</t>
  </si>
  <si>
    <t xml:space="preserve">Njesia e vetqeverisjes  vendore </t>
  </si>
  <si>
    <t xml:space="preserve">Kodi </t>
  </si>
  <si>
    <t>Emerrtimi</t>
  </si>
  <si>
    <t xml:space="preserve">Fakti I vitit 2016 </t>
  </si>
  <si>
    <t>I pritshmi I vitit 2017</t>
  </si>
  <si>
    <t xml:space="preserve">Parashikimi per vitin 2018 </t>
  </si>
  <si>
    <t xml:space="preserve">Parashikimi per vitin 2019 </t>
  </si>
  <si>
    <t>Parashikimi per vitin 2020</t>
  </si>
  <si>
    <t xml:space="preserve">2 128 001 </t>
  </si>
  <si>
    <t xml:space="preserve">Bashkia Librazhd </t>
  </si>
  <si>
    <t>Ne  000/leke</t>
  </si>
  <si>
    <t xml:space="preserve">Tarife per mbajtje arme gjahu </t>
  </si>
  <si>
    <t xml:space="preserve">Taksa vjetore e mjeteve te perdorura </t>
  </si>
  <si>
    <t xml:space="preserve">Taksa e Biznesit te Vogel </t>
  </si>
  <si>
    <t xml:space="preserve">Transferta Specifike </t>
  </si>
  <si>
    <t xml:space="preserve">Transferta e Pakushtezuar </t>
  </si>
  <si>
    <t>VI.</t>
  </si>
  <si>
    <t xml:space="preserve">Te ardhura te kushtezuara /Pakushtezuara </t>
  </si>
  <si>
    <t>Totali (VI+VII)</t>
  </si>
  <si>
    <t xml:space="preserve">Takse mbi truallin </t>
  </si>
  <si>
    <t>Fakti 2016</t>
  </si>
  <si>
    <t>(600+601)</t>
  </si>
  <si>
    <t xml:space="preserve">I pritshmi 2017 </t>
  </si>
  <si>
    <t xml:space="preserve">                   viti          2018</t>
  </si>
  <si>
    <t xml:space="preserve">                         viti        2019  </t>
  </si>
  <si>
    <t xml:space="preserve">                      viti         2020</t>
  </si>
  <si>
    <t xml:space="preserve">Planifikimi ,Menaxhimi dhe Administrimi </t>
  </si>
  <si>
    <t xml:space="preserve">Sherbimet e kujdesit paresor </t>
  </si>
  <si>
    <t xml:space="preserve">Mbrojtja dhe siguria publike </t>
  </si>
  <si>
    <t xml:space="preserve">Emergjencat Civile </t>
  </si>
  <si>
    <t xml:space="preserve">Furnizimet me uje dhe kanalizimet </t>
  </si>
  <si>
    <t xml:space="preserve">Menaxhimi I ujit </t>
  </si>
  <si>
    <t xml:space="preserve">Menaxhimi I mbetjeve dhe sherbimet publike vendore </t>
  </si>
  <si>
    <t xml:space="preserve">Zhvillimi ekonomik dhe mbikqyrja e tregut </t>
  </si>
  <si>
    <t xml:space="preserve">Zhvillimi rural dhe infrastruktura bujqesore </t>
  </si>
  <si>
    <t xml:space="preserve">Infrastruktura dhe transporti rrugor </t>
  </si>
  <si>
    <t xml:space="preserve">Edukimi dhe Sporti </t>
  </si>
  <si>
    <t xml:space="preserve">Arti,Kultura dhe Turizmi </t>
  </si>
  <si>
    <t xml:space="preserve">Mbrojtja e Mjedisit dhe Menaxhimi I Pyjeve </t>
  </si>
  <si>
    <t xml:space="preserve">Planifikimi urban dhe strehimi </t>
  </si>
  <si>
    <t xml:space="preserve">Sherbimi social </t>
  </si>
  <si>
    <t xml:space="preserve">Tabela 2 : Parashikim I Shperndarjes se Burimeve Financiare per njesine e qeverisjes vendore </t>
  </si>
  <si>
    <t>(602-606)</t>
  </si>
  <si>
    <t>(230+231)</t>
  </si>
  <si>
    <t>Planifikimi i Shpenzimeve të Programit</t>
  </si>
  <si>
    <t>PSHP 1 dhe 2</t>
  </si>
  <si>
    <t xml:space="preserve"> </t>
  </si>
  <si>
    <t>PSHP 1 dhe PSHP 2</t>
  </si>
  <si>
    <t>Tavanet e PBA për institucionin dhe Tavanet e Programit</t>
  </si>
  <si>
    <t>Emri i Entit:</t>
  </si>
  <si>
    <t>Numri i Grupit:</t>
  </si>
  <si>
    <t>Mijë Lekë</t>
  </si>
  <si>
    <t xml:space="preserve">Tavani i Institucionit </t>
  </si>
  <si>
    <t>Buxheti</t>
  </si>
  <si>
    <t xml:space="preserve">PBA 2018-2020 </t>
  </si>
  <si>
    <t>Emri i Artikullit</t>
  </si>
  <si>
    <t>Nr. i Artikullit</t>
  </si>
  <si>
    <t>Paga</t>
  </si>
  <si>
    <t>600-601</t>
  </si>
  <si>
    <t>Korente të tjera</t>
  </si>
  <si>
    <t>602-606</t>
  </si>
  <si>
    <t>Kapitale</t>
  </si>
  <si>
    <t>230-231</t>
  </si>
  <si>
    <t>Jashtë-buxhetore</t>
  </si>
  <si>
    <t>Totali</t>
  </si>
  <si>
    <t>Alokimi i Tavanit për Programet</t>
  </si>
  <si>
    <t>Emertimi I Programit</t>
  </si>
  <si>
    <t/>
  </si>
  <si>
    <t>Nr. Titullit Programor</t>
  </si>
  <si>
    <t>Miratimi</t>
  </si>
  <si>
    <t xml:space="preserve">Dretjuesi I Ekipit </t>
  </si>
  <si>
    <t>Nepunesi Autorizues</t>
  </si>
  <si>
    <t>Emri:</t>
  </si>
  <si>
    <t>Nënshkrimi:</t>
  </si>
  <si>
    <t>Data:</t>
  </si>
  <si>
    <t>ne mije leke</t>
  </si>
  <si>
    <t>Kod 
Programi</t>
  </si>
  <si>
    <t>Emer 
Programi</t>
  </si>
  <si>
    <t>Kod 
Thesari</t>
  </si>
  <si>
    <t xml:space="preserve">Kërkesat Shtesë të PBA 2018-2020                                                                                                                                                                                                                               </t>
  </si>
  <si>
    <t>Shpenzimet sipas Artikujve</t>
  </si>
  <si>
    <t>Viti Fiskal 2017</t>
  </si>
  <si>
    <t>Nr. (Titulli) i Programit</t>
  </si>
  <si>
    <t>Emri i Programit</t>
  </si>
  <si>
    <t>2018 (mijë lek)</t>
  </si>
  <si>
    <t>2019(mijë lek)</t>
  </si>
  <si>
    <t>2020(mijë lek)</t>
  </si>
  <si>
    <t xml:space="preserve">Tavani </t>
  </si>
  <si>
    <t xml:space="preserve">Kërkesa </t>
  </si>
  <si>
    <t>Kërkesa</t>
  </si>
  <si>
    <t>i Miratuar</t>
  </si>
  <si>
    <t>Shtesë</t>
  </si>
  <si>
    <t>Rishikuar</t>
  </si>
  <si>
    <t>Aktual</t>
  </si>
  <si>
    <t>600</t>
  </si>
  <si>
    <t>601</t>
  </si>
  <si>
    <t>Sigurime Shoqërore</t>
  </si>
  <si>
    <t>602</t>
  </si>
  <si>
    <t>Mallra dhe Shërbime të Tjera</t>
  </si>
  <si>
    <t>603</t>
  </si>
  <si>
    <t>Subvencione</t>
  </si>
  <si>
    <t>604</t>
  </si>
  <si>
    <t>Transferta Korente të Brendshme</t>
  </si>
  <si>
    <t>605</t>
  </si>
  <si>
    <t>Transferta Korente të Huaja</t>
  </si>
  <si>
    <t>606</t>
  </si>
  <si>
    <t>Trans per Buxh. Fam. &amp; Individ</t>
  </si>
  <si>
    <t>230</t>
  </si>
  <si>
    <t xml:space="preserve">Kapitale të Patrupëzuara te Brendshme </t>
  </si>
  <si>
    <t xml:space="preserve">Kapitale të Patrupëzuara te Huaja </t>
  </si>
  <si>
    <t>231</t>
  </si>
  <si>
    <t xml:space="preserve">Kapitale të Trupëzuara te Brendshme </t>
  </si>
  <si>
    <t xml:space="preserve">Kapitale të Trupëzuara te Huaja </t>
  </si>
  <si>
    <t>999</t>
  </si>
  <si>
    <t>Jashtë-Buxhetore</t>
  </si>
  <si>
    <t>Totali:</t>
  </si>
  <si>
    <t>Ent.Qev.</t>
  </si>
  <si>
    <t xml:space="preserve">Llogaria ekonomike </t>
  </si>
  <si>
    <t>Emertimi  i Projektit</t>
  </si>
  <si>
    <t>Vlera e plote  
e Projektit</t>
  </si>
  <si>
    <t xml:space="preserve">Vlera e kontrates </t>
  </si>
  <si>
    <t>Vlera e financuar per vitin 2016</t>
  </si>
  <si>
    <t xml:space="preserve">Vlera e mbetur e financimit per vitin 2017 </t>
  </si>
  <si>
    <t>Vlera e mbetur e financimit per vitin 2018</t>
  </si>
  <si>
    <t>Vlera e mbetur e financimit per vitin 2019</t>
  </si>
  <si>
    <t>Vlera e mbetur e financimit per vitin 2020</t>
  </si>
  <si>
    <t xml:space="preserve">Planifikimi I menaxhimit dhe administrimit </t>
  </si>
  <si>
    <t xml:space="preserve">00 1 1110 </t>
  </si>
  <si>
    <t xml:space="preserve">00 1 6260 </t>
  </si>
  <si>
    <t xml:space="preserve">Zhvillimi I Sportit </t>
  </si>
  <si>
    <t xml:space="preserve">00 1 8140 </t>
  </si>
  <si>
    <t xml:space="preserve">Arti Kultura dhe Turizmi </t>
  </si>
  <si>
    <t xml:space="preserve">0 0 1 8250 </t>
  </si>
  <si>
    <t xml:space="preserve">                                            PBA 2018-2020 </t>
  </si>
  <si>
    <t xml:space="preserve">                                      PBA 2018-2020 </t>
  </si>
  <si>
    <t xml:space="preserve">00 1 9120 </t>
  </si>
  <si>
    <t xml:space="preserve">Arsimi Baze Parashkollor </t>
  </si>
  <si>
    <t>Arsimi Parauniversitar</t>
  </si>
  <si>
    <t>Infrastruktura e Ujitjes  dhe kullimit</t>
  </si>
  <si>
    <t>00 1 9230</t>
  </si>
  <si>
    <t xml:space="preserve">Sherbimi Zjarrfikes </t>
  </si>
  <si>
    <t xml:space="preserve">0 0 1 10910 </t>
  </si>
  <si>
    <t xml:space="preserve">0 0 1 4240 </t>
  </si>
  <si>
    <t>0 0 1 4260</t>
  </si>
  <si>
    <t xml:space="preserve">Rruget  Rurale </t>
  </si>
  <si>
    <t>0 0 1 4520</t>
  </si>
  <si>
    <t xml:space="preserve">0 0 1 10140 </t>
  </si>
  <si>
    <t xml:space="preserve">Menaxhimi I transportit Rrugor </t>
  </si>
  <si>
    <t xml:space="preserve">0 0 1 4530 </t>
  </si>
  <si>
    <t>0 0</t>
  </si>
  <si>
    <t xml:space="preserve">Kujdesi Social </t>
  </si>
  <si>
    <t xml:space="preserve">Kujdesi social </t>
  </si>
  <si>
    <t>0 0 1 6260</t>
  </si>
  <si>
    <t xml:space="preserve">Furnizimi me uje dhe kanalizimet </t>
  </si>
  <si>
    <t xml:space="preserve">0 0 1 6370 </t>
  </si>
  <si>
    <t>25 1 10430</t>
  </si>
  <si>
    <t xml:space="preserve">Sherbimi I gjendjes civile </t>
  </si>
  <si>
    <t>16 1 1170</t>
  </si>
  <si>
    <t>04 08 4130</t>
  </si>
  <si>
    <t xml:space="preserve">Sherbimi I Q.K.B-se </t>
  </si>
  <si>
    <t xml:space="preserve">Furnizimi me uje dhe kanalizime </t>
  </si>
  <si>
    <t>0 6 01 06370</t>
  </si>
  <si>
    <t>94 01 06180</t>
  </si>
  <si>
    <t>25 , 16 ,04,06  ,94</t>
  </si>
  <si>
    <t xml:space="preserve">0 4530 </t>
  </si>
  <si>
    <t xml:space="preserve">Menaxhimi I Transportit Rrugor </t>
  </si>
  <si>
    <t>Rikualifikimi urban I bllokut te banimit nr.1</t>
  </si>
  <si>
    <t xml:space="preserve">Rikualifikimi urban I zones ne hyrje te qytetit dhe mbrojtje lumore </t>
  </si>
  <si>
    <t>0 9120</t>
  </si>
  <si>
    <t>Ndertim I shkolles 9-vjecare Gurakuq-Rinas</t>
  </si>
  <si>
    <t xml:space="preserve">Infrastruktura Arsimi  Baze </t>
  </si>
  <si>
    <t xml:space="preserve">0 6210 </t>
  </si>
  <si>
    <t xml:space="preserve">Rehabilitim urban I zones ne te dyja anet e rruges kryesore ,te qytetit Librazhd  dhe sistemim asfaltim ,rruga e Dibres </t>
  </si>
  <si>
    <t xml:space="preserve">Infrastruktura vendore dhe rajonale </t>
  </si>
  <si>
    <t xml:space="preserve">0 6370 </t>
  </si>
  <si>
    <t xml:space="preserve">Furnizim me uje I fshatrave Dorez,Gizavesh,Librazhd Katund dhe Librazhd Qender </t>
  </si>
  <si>
    <t xml:space="preserve">Ndertim I rrjetit shperndares te ujesjellesit te fshatrave Dorez,Gizavesh,Librazhd -Katund ,Librazhd Qender Faza e dyte </t>
  </si>
  <si>
    <t xml:space="preserve">Supervizion  punimesh per objektin " Ndertim  I rrjetit shperndares   te ujesjellesit te fshatrave Dorez,Gizavesh,Librazhd -Katund ,Librazhd Qender Faza e dyte </t>
  </si>
  <si>
    <t xml:space="preserve">Ne proces prokurimi </t>
  </si>
  <si>
    <t xml:space="preserve">0 821 </t>
  </si>
  <si>
    <t xml:space="preserve">Rikonstruksion I kanaleve vaditese Orenje ,Lunik ,Hotolisht,Polis </t>
  </si>
  <si>
    <t>0 4240</t>
  </si>
  <si>
    <t xml:space="preserve">0 4240 </t>
  </si>
  <si>
    <t xml:space="preserve">Ujitja dhe Kullimi </t>
  </si>
  <si>
    <t xml:space="preserve">Rikonstruksion I kanalit vadites Gurakuq -Floq </t>
  </si>
  <si>
    <t>0 4530</t>
  </si>
  <si>
    <t xml:space="preserve">Ndertim rruge Orenje -Librazhd loti 2  </t>
  </si>
  <si>
    <t>Ne proces prokurimi</t>
  </si>
  <si>
    <t xml:space="preserve">Blerje eskavator me zinxhir </t>
  </si>
  <si>
    <t xml:space="preserve">Rikonstruksion I kopshtit te qytetit Nr.2 </t>
  </si>
  <si>
    <t xml:space="preserve">0 9120 </t>
  </si>
  <si>
    <t>0 1110</t>
  </si>
  <si>
    <t xml:space="preserve">Planifikimi dhe menaxhimi  dhe Administrimi </t>
  </si>
  <si>
    <t xml:space="preserve">Kontrata shtese per "Sistemim -Asfaltim Sheshe , blloqet e banimit , rruga e tregut ,Lagja Shkumbin </t>
  </si>
  <si>
    <t xml:space="preserve">Hartim plan rilevimesh </t>
  </si>
  <si>
    <t xml:space="preserve">Rikonstruksion I Godines se Bashkise </t>
  </si>
  <si>
    <t xml:space="preserve">Mbikqyrje +Kolaudim Rikonstruksion Godina e bashkise </t>
  </si>
  <si>
    <t xml:space="preserve">Nderrtim ure betoni Qarrishte, Ura Rrethi Bardhe Hotolisht , Ura Cercan Hotolisht </t>
  </si>
  <si>
    <t xml:space="preserve">Blerje paisje elektronike </t>
  </si>
  <si>
    <t xml:space="preserve">Hidroizolim I MZSH-se </t>
  </si>
  <si>
    <t xml:space="preserve">Shpronesim  per ineteres publik </t>
  </si>
  <si>
    <t xml:space="preserve">Infrastruktura Arsimi Baze </t>
  </si>
  <si>
    <t xml:space="preserve">Rikonstruksion shkolla 9-vjecare Zdrajsh Orenje </t>
  </si>
  <si>
    <t xml:space="preserve">Kolaudim + Mbikqyrje shkolla 9-vjecare Polis -Gurshpate </t>
  </si>
  <si>
    <t xml:space="preserve">Mbikqyrje +Kolaudim shkolla 9-vjecare Zdrajsh Orenje  </t>
  </si>
  <si>
    <t xml:space="preserve">0 1110 </t>
  </si>
  <si>
    <t xml:space="preserve">Mbikqyrje </t>
  </si>
  <si>
    <t xml:space="preserve">Kontribut pjesmarrje per investimin ne shkollen 9-vjecare Spathar </t>
  </si>
  <si>
    <t xml:space="preserve">Hartim projektsh ,Bashkia Librazhd "Hartim projektesh te rruges Vehcan , Njesia Hotolisht    Projekti ujesjellesi Dragostunje ,Njesia Qender, Projekti I rruges -Librazhd Babje , Njesia Qender , Projekti I rruges Spathar , Njesia Qender </t>
  </si>
  <si>
    <t xml:space="preserve">Supervizion  punimesh per objekti "Furnizim me uje  I fshatrave Dorez,Gizavesh ,Librazhd-Katund ,Librazhd-Qender  " </t>
  </si>
  <si>
    <t xml:space="preserve">0 6180 </t>
  </si>
  <si>
    <t xml:space="preserve">Permirsimi I kushteve te banimit per komunitetin rom dhe egjiptian </t>
  </si>
  <si>
    <t xml:space="preserve">Tabela 1: Parashikimi I te ardhurave afatmesme te Njesise se Vetqeverisjes Vendore </t>
  </si>
  <si>
    <t xml:space="preserve">Njesia  Vendore ; BASHKIA LIBRAZHD </t>
  </si>
  <si>
    <t xml:space="preserve"> Fondi Rezerve + Emergjencat Civile </t>
  </si>
  <si>
    <t xml:space="preserve">Tabela nr.3 : Format per planifikimin e tavaneve afatmesme te shpenzimeve </t>
  </si>
  <si>
    <t xml:space="preserve">Ujesjelles e Kanalizime </t>
  </si>
  <si>
    <t xml:space="preserve">Rikonstruksion I ujesjellesit te Qytetit Librazhd </t>
  </si>
  <si>
    <t>0 821</t>
  </si>
  <si>
    <t>Mbikqyrje per objektin  per objektin Rikonstruksion I ujesjellesit te Qytetit</t>
  </si>
  <si>
    <t xml:space="preserve">Ndertim,Sistemim -Asfaltim ,Rruga e Dragostunjes ,Njesia Administrative Qender </t>
  </si>
  <si>
    <t xml:space="preserve">Rehabilitim I qendres se qytetit dhe Fasadave Faza e dyte </t>
  </si>
  <si>
    <t xml:space="preserve">Sistemim, sheshi blloku I banimit ,Lagja Shkumbin Rruga e tregut </t>
  </si>
  <si>
    <t xml:space="preserve">Rikonstruksion I shkolles Gurshpate , Njesia Administrative Polis </t>
  </si>
  <si>
    <t xml:space="preserve">Rikonstruksion  Lagja Zikaj-Troshkaj-Prevall ish Komuna Lunik </t>
  </si>
  <si>
    <t xml:space="preserve">Punime ne rruget rurale te Njesise Qender </t>
  </si>
  <si>
    <t>0 6370</t>
  </si>
  <si>
    <t xml:space="preserve">Ndeertim prite lumore Gostime </t>
  </si>
  <si>
    <t xml:space="preserve">Mbikqyrje + Kolaudim Prita Lumore Gostime </t>
  </si>
  <si>
    <t xml:space="preserve">Mbikqyrje per objektin  per objektin Rehabilitim I qendres se qytetit dhe fasadat faza e dyte </t>
  </si>
  <si>
    <t xml:space="preserve">Rikonstruksion I kanaleve vaditese </t>
  </si>
  <si>
    <t xml:space="preserve">Rikonstruksion I Palesteres se shkolles se mesme </t>
  </si>
  <si>
    <t xml:space="preserve">0 8140 </t>
  </si>
  <si>
    <t xml:space="preserve">Rikonstruksion I fushes se futbollit "SOPOTI" </t>
  </si>
  <si>
    <t xml:space="preserve">Permirsimi I infrastruktures sportive </t>
  </si>
  <si>
    <t xml:space="preserve">Ndertim shkolle me dy klasa lagja Xhami </t>
  </si>
  <si>
    <t xml:space="preserve">Rikonstruksion I plote I segmentit rrugor Prevall-Dranovice </t>
  </si>
  <si>
    <t xml:space="preserve">Shtese ambjentesh shkolla 9-vjecare Zdrajsh </t>
  </si>
  <si>
    <t xml:space="preserve">Rikonstruksion I zyrave te Nj.Administrative Polis </t>
  </si>
  <si>
    <t>Ndertim muri mbajtes shkolla 9-vjecare Gurakuq+Rinas Gurakuq</t>
  </si>
  <si>
    <t xml:space="preserve">Rruga Balez Carja Dokushit </t>
  </si>
  <si>
    <t>Sistemim Lulishte  prane Bibliotekes</t>
  </si>
  <si>
    <t xml:space="preserve">Rikonstruksion rruga Gjovac </t>
  </si>
  <si>
    <t>Rikonstruksion I Qendres se fshatit Togez</t>
  </si>
  <si>
    <t>Rruga Lagje Hoxhes Spathare</t>
  </si>
  <si>
    <t>Rruga e Gjyrazit Babje</t>
  </si>
  <si>
    <t>Ura e Liqenthit Babje</t>
  </si>
  <si>
    <t>Lib. Katund ( lagje Manes-Ortojan)</t>
  </si>
  <si>
    <t>Gizavesh-Lagje Carjas</t>
  </si>
  <si>
    <t>Arrez-Gizavesh</t>
  </si>
  <si>
    <t>Rruga e Varrezave  Semes</t>
  </si>
  <si>
    <t>Riparim ura  spathar</t>
  </si>
  <si>
    <t>Rikonstruksion rruge Zgosht-Letem Koshorisht</t>
  </si>
  <si>
    <t xml:space="preserve">Rikonstruksion rruge Lunik Prevall + Ndertim ure </t>
  </si>
  <si>
    <t>Rikonstruksion Ura e Galononit Zdrajshe -Verri Floq</t>
  </si>
  <si>
    <t>Rikualifikim I Qendres Fashati Fushe Studen</t>
  </si>
  <si>
    <t xml:space="preserve">Rikonstruksion I ures Polis-Qender-Sheh </t>
  </si>
  <si>
    <t xml:space="preserve">Ndertim Ure gjatesi 5 m ,Polis Sheh dhe rikonstruksion I rruges se fshatit Lange </t>
  </si>
  <si>
    <t>Sistemime  malore -perrenj St.Trenit dhe M.Alla</t>
  </si>
  <si>
    <t>Ndertim prita Gjovac</t>
  </si>
  <si>
    <t>Ndertim prite Polis Gostime ( vazhdimi)</t>
  </si>
  <si>
    <t xml:space="preserve">Investime ne pyje </t>
  </si>
  <si>
    <t>Ndertim ure Drapata Qete HD 5ml</t>
  </si>
  <si>
    <t>Blerje makine per ndermarrjen e sherbim-gjelberimit</t>
  </si>
  <si>
    <t xml:space="preserve">Blerje fadrome </t>
  </si>
  <si>
    <t xml:space="preserve">Rikonstruksion I ujesjellesit Dotkove </t>
  </si>
  <si>
    <t xml:space="preserve">Projektime </t>
  </si>
  <si>
    <t xml:space="preserve">Rikonstruksion kanale vaditese </t>
  </si>
  <si>
    <t>Ujesjellesi Kuturman</t>
  </si>
  <si>
    <t>Rikonstruksion Ujesjelles Lagja Mjolle Xhyre</t>
  </si>
  <si>
    <t>Rikonstruksion Ujesjelles Lagja Qender Hotolisht</t>
  </si>
  <si>
    <t>Rikonstruksion I ujesjellesit Zgosht</t>
  </si>
  <si>
    <t>Kanali I ujrave te zeza Mirake Plane</t>
  </si>
  <si>
    <t>Blerje paisje elektronike</t>
  </si>
  <si>
    <t>Sistemim Varrezat publike  tek Fusha e Manes</t>
  </si>
  <si>
    <t xml:space="preserve">Hidroizolime godina institucione ne pronesi te  bashkise </t>
  </si>
  <si>
    <t xml:space="preserve">Shpronesime </t>
  </si>
  <si>
    <t>Tabela te medha informative 3 cope</t>
  </si>
  <si>
    <t>Projekte per mbrojtjen e tokes bujqesore (40 % e te ardhurave te takses se tokes)</t>
  </si>
  <si>
    <t>Studime ( oponence, leje mjedisore)</t>
  </si>
  <si>
    <t>Mbikqyrje ,Kolaudime</t>
  </si>
  <si>
    <t>Mbikeqyrje per objektin “Sistemim,asfaltim i rrugeskryesore te fshatit Dragostunje”Nj.Ad.Qender</t>
  </si>
  <si>
    <t>Mbikeqyrje per objektin “Shtese kontrate sistemim  asfaltim rruge dhe sheshe</t>
  </si>
  <si>
    <t>Kolaudim per objektin”Ndertim,sistemim,asfaltim rruga Dragostunje”</t>
  </si>
  <si>
    <t>Mbikeqyrje per objektin “Ndertim ure Betoni Qarrishte,Njes.Admi Qender etj</t>
  </si>
  <si>
    <t>Kolaudim per objektin”Shtese kontrate per objektin”Sistemim,Asfaltim rruge dhe sheshe,blloqet e banimit tregu i qytetit,Sheja”</t>
  </si>
  <si>
    <t>Mbikeqyrje punimesh ne objektin Ndertim i shkolles 9 vjecare te fshatit Guirakuq dhe fshatit Rinas</t>
  </si>
  <si>
    <r>
      <t>Mbikeqyrje per objektin Shtese kontrate per objektin”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Sistemim,asfaltim,i rruges kryesore te fshatit Dragostunje ,Njesia Administrative,Qender</t>
    </r>
  </si>
  <si>
    <t>Kolaudim per objektin “Ndertim i shkolles 9-vjecare Gurakuq dhe Rinas,Njesia Administrative Orenje</t>
  </si>
  <si>
    <t>Kolaudim per objektin”Ndertim ure betoni,Qarrishte etj”</t>
  </si>
  <si>
    <t>Kolaudim per objektin”Rikostruksion i shkolles 9-vjecare Zdrajsh,Orenje”</t>
  </si>
  <si>
    <t xml:space="preserve">Mbikeqyrje per objektin”Rikostruksioni i kopshtit te femijeve nr.2 te qyteti te </t>
  </si>
  <si>
    <t>Kolaudim per objektin”Rikostruksioni i kopshtit te femijeve nr,2 te qytetit te Librazhdit”</t>
  </si>
  <si>
    <t>Kontrata shtese Sistemim,asfaltim i rrug.kryesore te fshatit Dragostunje”Nj.Ad.Qender</t>
  </si>
  <si>
    <t xml:space="preserve">Rruga Kotorice -Dragostunje ,ndertimtrase rruga e krrabes , ,rruga Dranovice -Kostenje ,hapje rruge gurakuq -rinas 1 km </t>
  </si>
  <si>
    <t xml:space="preserve">Ura Dranovice  Njesia Lunik </t>
  </si>
  <si>
    <t>Rikonstruksion Rruges Prevall-Dranovice</t>
  </si>
  <si>
    <t xml:space="preserve">Rikonstruksion I rruges Lunik-Qender </t>
  </si>
  <si>
    <t>"Rik.Shkolla 9-vjeçare Babje"</t>
  </si>
  <si>
    <t>Investim Rruga Lib Qender-Dorez-Gizavesh ,Kthesa e Zenelit-Guret e Mullirit dhe Qender Librazhd Katund Bojat Lugjet  e Hyses</t>
  </si>
  <si>
    <t xml:space="preserve"> Mbikeqyrje per objektin “Rikualifikimi Urban,Blloku i Banimit nr,1 te qytetit te Librazhdit </t>
  </si>
  <si>
    <t>Mbikeqyrje per objektin Rikualifikimi Urban,Zona perendimore ne hyrje te qytetit te Librazhdit.</t>
  </si>
  <si>
    <t xml:space="preserve">Ndertim kopesht femijesh Kokreve </t>
  </si>
  <si>
    <t xml:space="preserve">Rikonstruksion Rruga Merqize Veshje me Beton </t>
  </si>
  <si>
    <t>Rikonstruksion Rruga Marinaj Veshje me Beton</t>
  </si>
  <si>
    <t>0 4260</t>
  </si>
  <si>
    <t xml:space="preserve">Supervizion punimesh per objektin "Rikonstruksion ujesjellesi qyteti Librazhd " </t>
  </si>
  <si>
    <t>Aferdita   Alla</t>
  </si>
  <si>
    <t xml:space="preserve">Kastriot  GURRA </t>
  </si>
  <si>
    <t xml:space="preserve">Hapje trashe e rruges ,fshati Prevall , Lagja Zikaj -Gerduq </t>
  </si>
  <si>
    <t xml:space="preserve">Hapje kanali ne rrugen Lunik Prevall karikim me zhavorr </t>
  </si>
  <si>
    <t xml:space="preserve">Sistemim-Asfaltim rruga automobilistike Vehcan </t>
  </si>
  <si>
    <t xml:space="preserve">Rikonstruksion shkolla e mesme Polis Gostim </t>
  </si>
  <si>
    <t xml:space="preserve">Sistemim-Asfaltim Rruga "10 nentori " Librazhd </t>
  </si>
  <si>
    <t xml:space="preserve">Ndertim ure tip beli mbi lumin Shkumbin qe lidh qytetin me Lagjen e Çotes </t>
  </si>
  <si>
    <t xml:space="preserve">Rikonstruksion I kanalit vadites te Rines ( Peshkor -Uji I mire ) Faza e pare </t>
  </si>
  <si>
    <t xml:space="preserve">Ndertim Ujesjellesi Hotolisht Fshat </t>
  </si>
  <si>
    <t xml:space="preserve">0 8250 </t>
  </si>
  <si>
    <t>Programe specifike kultutore dhe te turizmit</t>
  </si>
  <si>
    <t xml:space="preserve">Rikonstruksion I Muzeut te qytetit Librazhd </t>
  </si>
  <si>
    <t xml:space="preserve">Mobilim e Lyerje I Qendres Kulturore te qytetit </t>
  </si>
  <si>
    <t xml:space="preserve">Studime projektime per 11 objekte sipas prioriteteve </t>
  </si>
  <si>
    <t xml:space="preserve">Ndertim Ujesjellesi fshati Vehcan ,Njesia Hotolisht </t>
  </si>
  <si>
    <t xml:space="preserve">Tabela 4.Investimet afatmesme ne nivel projekti per njesite e qeverisjes vendore  PER PROGRAMIN "Infrastruktura arsimi     " </t>
  </si>
  <si>
    <t xml:space="preserve">Tabela 4.Investimet afatmesme ne nivel projekti per njesite e qeverisjes vendore  </t>
  </si>
  <si>
    <t xml:space="preserve">0 0 </t>
  </si>
  <si>
    <t>0 0 1   1110</t>
  </si>
  <si>
    <t xml:space="preserve">Emertimi I Programeve </t>
  </si>
  <si>
    <t xml:space="preserve">Kodi I </t>
  </si>
  <si>
    <t xml:space="preserve">Institucionit </t>
  </si>
  <si>
    <t xml:space="preserve">Kohe e punuar mesatarisht per punonjesit me kontrate </t>
  </si>
  <si>
    <t xml:space="preserve">Numri I punonjesve te miratuar </t>
  </si>
  <si>
    <t xml:space="preserve">Numri I punonjeve me kontrate </t>
  </si>
  <si>
    <t xml:space="preserve">Numri I parashikuar I punonjesve </t>
  </si>
  <si>
    <t>Administrimi ,Planifikimi dhe Menaxhimi  00 1 1110</t>
  </si>
  <si>
    <t xml:space="preserve">2 128 002 </t>
  </si>
  <si>
    <t>2 128 006</t>
  </si>
  <si>
    <t xml:space="preserve">Menaxhimi I mbetjeve dhe sherbimet publike vendore  00 1 6260(Ndermarrja e Gjelberimit dhe Sherbimeve ) </t>
  </si>
  <si>
    <t xml:space="preserve">Zhvillimi I sportit    00 1 8140 (Klubi Sportiv ) </t>
  </si>
  <si>
    <t>Arti ,Kultura dhe Turizmi  00 1 8250(Qendra Kulturore )</t>
  </si>
  <si>
    <t xml:space="preserve">2 128 006 </t>
  </si>
  <si>
    <t xml:space="preserve">Arsimi Baze dhe Parashkollor 00 1 9120 </t>
  </si>
  <si>
    <t xml:space="preserve">Arsimi I mesem                            00 1 9230 </t>
  </si>
  <si>
    <t xml:space="preserve">Kujdesi Social ( Cerdhja e femijeve ) 00 1 6260 </t>
  </si>
  <si>
    <t xml:space="preserve">Kujdesi Social (Qendra e femijeve me aftesi te kufizuar)  00 1 10140 </t>
  </si>
  <si>
    <t xml:space="preserve">Ujitja dhe kullimi  00 1 4240 </t>
  </si>
  <si>
    <t>Administrimi I pyjeve 00 1 4260</t>
  </si>
  <si>
    <t xml:space="preserve">Rruget  rurale                 00 1 4520 </t>
  </si>
  <si>
    <t>2 128 008</t>
  </si>
  <si>
    <t>Sherbimi Zjarrfikes      00 1 10910</t>
  </si>
  <si>
    <t>Qendra Kombetare e Biznesit  04 08 04130</t>
  </si>
  <si>
    <t>Sherbimi I gjendjes civile           16  1 1170</t>
  </si>
  <si>
    <t xml:space="preserve">3 muaj </t>
  </si>
  <si>
    <t xml:space="preserve">Tabela Nr.6 Numri I punonjesve </t>
  </si>
  <si>
    <t xml:space="preserve">Ndermarrja e Gjelberimit dhe sherbimeve </t>
  </si>
  <si>
    <t xml:space="preserve">Menaxhimi I mbetjeve dhe sherbimet publike Vendore </t>
  </si>
  <si>
    <t xml:space="preserve">Drejtoria e Arsimit ,Kultures e Sportit </t>
  </si>
  <si>
    <t xml:space="preserve">Zhvillimi I sportit </t>
  </si>
  <si>
    <t xml:space="preserve">0 0 1  9120 </t>
  </si>
  <si>
    <t xml:space="preserve">Arsimi Baze </t>
  </si>
  <si>
    <t xml:space="preserve">Drejtoria e Arsimit , Kultures e Sportit </t>
  </si>
  <si>
    <t xml:space="preserve">Arsimi parauniversitar </t>
  </si>
  <si>
    <t xml:space="preserve">0 0 1 9230 </t>
  </si>
  <si>
    <t xml:space="preserve">Ujitja e Kullimi </t>
  </si>
  <si>
    <t xml:space="preserve">0 0 1 4520 </t>
  </si>
  <si>
    <t xml:space="preserve">Rruget Rurale </t>
  </si>
  <si>
    <t xml:space="preserve">Ndermarrja e Rrugeve Rurale </t>
  </si>
  <si>
    <t xml:space="preserve">Drejtoria e Arsimit , Kultures e Sporti </t>
  </si>
  <si>
    <t xml:space="preserve">Qendra Ditore e femijeve me aftesi  te </t>
  </si>
  <si>
    <t xml:space="preserve">kufizuara </t>
  </si>
  <si>
    <t xml:space="preserve">Drejtoria e arsimit ,Kultures e Sportit </t>
  </si>
  <si>
    <t xml:space="preserve">0 0 1 6260 </t>
  </si>
  <si>
    <t>Kujdesi Social ( Cerdhja e femijeve )</t>
  </si>
  <si>
    <t xml:space="preserve">Menaxhimi I transportit rrugor </t>
  </si>
  <si>
    <t xml:space="preserve">Ujesjelles e Kanalizimie </t>
  </si>
  <si>
    <t xml:space="preserve">25 1 10430 </t>
  </si>
  <si>
    <t>Aftesia e Kufizuar dhe Ndihma ek.</t>
  </si>
  <si>
    <t xml:space="preserve">16 1 1170 </t>
  </si>
  <si>
    <t xml:space="preserve">Sherbimi I Gjendjes Civile </t>
  </si>
  <si>
    <t>0 4</t>
  </si>
  <si>
    <t xml:space="preserve">Sherbimi I Q.K.B.-se </t>
  </si>
  <si>
    <t xml:space="preserve">                 Emri i Programit</t>
  </si>
  <si>
    <t xml:space="preserve">                        Emri i Programit</t>
  </si>
  <si>
    <t>Ujesjelles e kanalizime</t>
  </si>
  <si>
    <t>0 6</t>
  </si>
  <si>
    <t>0 6  1 06370</t>
  </si>
  <si>
    <t xml:space="preserve">0 4 08 04130 </t>
  </si>
  <si>
    <t xml:space="preserve">0 0 1 8140 </t>
  </si>
  <si>
    <t xml:space="preserve">NENPUNESI ZBATUES </t>
  </si>
  <si>
    <t xml:space="preserve">NENPUNESI AUTORIZUES </t>
  </si>
  <si>
    <t xml:space="preserve">Kastriot   GURRA </t>
  </si>
  <si>
    <t xml:space="preserve">                       Aferdita       ALLA </t>
  </si>
  <si>
    <t xml:space="preserve">Aferdita   ALLA </t>
  </si>
  <si>
    <t xml:space="preserve">   Aferdita       ALLA </t>
  </si>
  <si>
    <t xml:space="preserve">NEPUNESI ZBATUES </t>
  </si>
  <si>
    <t xml:space="preserve">NEPUNESI AUTORIZUES </t>
  </si>
  <si>
    <t xml:space="preserve">                                                                       Aferdita       ALLA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</si>
</sst>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4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  <charset val="238"/>
    </font>
    <font>
      <sz val="7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9"/>
      <color indexed="18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370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2" fillId="0" borderId="2" xfId="1" applyFont="1" applyBorder="1"/>
    <xf numFmtId="0" fontId="2" fillId="0" borderId="0" xfId="1" applyFont="1"/>
    <xf numFmtId="0" fontId="3" fillId="0" borderId="1" xfId="1" applyFont="1" applyBorder="1"/>
    <xf numFmtId="0" fontId="2" fillId="0" borderId="3" xfId="1" applyFont="1" applyBorder="1"/>
    <xf numFmtId="0" fontId="2" fillId="0" borderId="4" xfId="1" applyFont="1" applyBorder="1"/>
    <xf numFmtId="0" fontId="1" fillId="0" borderId="1" xfId="1" applyBorder="1" applyAlignment="1">
      <alignment wrapText="1"/>
    </xf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 applyAlignment="1">
      <alignment wrapText="1"/>
    </xf>
    <xf numFmtId="0" fontId="3" fillId="0" borderId="0" xfId="1" applyFont="1" applyAlignment="1">
      <alignment wrapText="1"/>
    </xf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5" fillId="0" borderId="18" xfId="2" applyFont="1" applyBorder="1"/>
    <xf numFmtId="0" fontId="6" fillId="0" borderId="1" xfId="2" applyFont="1" applyBorder="1"/>
    <xf numFmtId="0" fontId="6" fillId="0" borderId="1" xfId="2" applyFont="1" applyBorder="1" applyAlignment="1">
      <alignment wrapText="1"/>
    </xf>
    <xf numFmtId="0" fontId="5" fillId="0" borderId="1" xfId="2" applyFont="1" applyBorder="1" applyAlignment="1">
      <alignment wrapText="1"/>
    </xf>
    <xf numFmtId="0" fontId="8" fillId="0" borderId="0" xfId="2" applyFont="1"/>
    <xf numFmtId="0" fontId="2" fillId="0" borderId="6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1" fillId="0" borderId="18" xfId="1" applyFill="1" applyBorder="1"/>
    <xf numFmtId="0" fontId="3" fillId="0" borderId="18" xfId="1" applyFont="1" applyFill="1" applyBorder="1" applyAlignment="1">
      <alignment wrapText="1"/>
    </xf>
    <xf numFmtId="164" fontId="2" fillId="0" borderId="4" xfId="3" applyNumberFormat="1" applyFont="1" applyBorder="1"/>
    <xf numFmtId="164" fontId="2" fillId="0" borderId="2" xfId="3" applyNumberFormat="1" applyFont="1" applyBorder="1"/>
    <xf numFmtId="164" fontId="1" fillId="0" borderId="1" xfId="3" applyNumberFormat="1" applyFont="1" applyBorder="1"/>
    <xf numFmtId="164" fontId="2" fillId="0" borderId="1" xfId="3" applyNumberFormat="1" applyFont="1" applyBorder="1"/>
    <xf numFmtId="164" fontId="1" fillId="0" borderId="1" xfId="3" applyNumberFormat="1" applyFont="1" applyFill="1" applyBorder="1"/>
    <xf numFmtId="164" fontId="3" fillId="0" borderId="1" xfId="3" applyNumberFormat="1" applyFont="1" applyBorder="1"/>
    <xf numFmtId="164" fontId="2" fillId="2" borderId="1" xfId="3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19" xfId="0" applyFont="1" applyBorder="1" applyProtection="1">
      <protection locked="0"/>
    </xf>
    <xf numFmtId="0" fontId="13" fillId="0" borderId="20" xfId="0" applyFont="1" applyBorder="1"/>
    <xf numFmtId="0" fontId="11" fillId="0" borderId="20" xfId="0" applyFont="1" applyBorder="1"/>
    <xf numFmtId="0" fontId="12" fillId="0" borderId="21" xfId="0" applyFont="1" applyFill="1" applyBorder="1" applyAlignment="1" applyProtection="1">
      <alignment horizontal="center"/>
      <protection locked="0"/>
    </xf>
    <xf numFmtId="0" fontId="11" fillId="3" borderId="11" xfId="0" applyFont="1" applyFill="1" applyBorder="1"/>
    <xf numFmtId="0" fontId="14" fillId="3" borderId="11" xfId="0" applyFont="1" applyFill="1" applyBorder="1" applyAlignment="1">
      <alignment horizontal="right"/>
    </xf>
    <xf numFmtId="0" fontId="15" fillId="3" borderId="10" xfId="0" applyFont="1" applyFill="1" applyBorder="1" applyAlignment="1" applyProtection="1">
      <alignment horizontal="right"/>
      <protection locked="0"/>
    </xf>
    <xf numFmtId="0" fontId="2" fillId="3" borderId="12" xfId="0" applyFont="1" applyFill="1" applyBorder="1"/>
    <xf numFmtId="0" fontId="12" fillId="3" borderId="22" xfId="0" applyFont="1" applyFill="1" applyBorder="1"/>
    <xf numFmtId="0" fontId="13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/>
    </xf>
    <xf numFmtId="0" fontId="15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right"/>
    </xf>
    <xf numFmtId="0" fontId="12" fillId="0" borderId="24" xfId="0" applyFont="1" applyBorder="1" applyProtection="1">
      <protection locked="0"/>
    </xf>
    <xf numFmtId="0" fontId="2" fillId="3" borderId="15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11" fillId="3" borderId="22" xfId="0" applyFont="1" applyFill="1" applyBorder="1"/>
    <xf numFmtId="0" fontId="11" fillId="3" borderId="0" xfId="0" applyFont="1" applyFill="1" applyBorder="1" applyAlignment="1">
      <alignment horizontal="right"/>
    </xf>
    <xf numFmtId="0" fontId="11" fillId="3" borderId="23" xfId="0" applyFont="1" applyFill="1" applyBorder="1"/>
    <xf numFmtId="0" fontId="14" fillId="0" borderId="8" xfId="0" applyFont="1" applyFill="1" applyBorder="1" applyAlignment="1">
      <alignment horizontal="center"/>
    </xf>
    <xf numFmtId="0" fontId="12" fillId="0" borderId="5" xfId="0" applyFont="1" applyBorder="1"/>
    <xf numFmtId="0" fontId="12" fillId="0" borderId="28" xfId="0" applyFont="1" applyBorder="1" applyAlignment="1">
      <alignment horizontal="center"/>
    </xf>
    <xf numFmtId="0" fontId="12" fillId="0" borderId="6" xfId="0" applyFont="1" applyFill="1" applyBorder="1" applyAlignment="1" applyProtection="1">
      <alignment horizontal="center"/>
      <protection locked="0"/>
    </xf>
    <xf numFmtId="0" fontId="11" fillId="3" borderId="10" xfId="0" applyFont="1" applyFill="1" applyBorder="1"/>
    <xf numFmtId="0" fontId="11" fillId="3" borderId="12" xfId="0" applyFont="1" applyFill="1" applyBorder="1"/>
    <xf numFmtId="0" fontId="12" fillId="0" borderId="31" xfId="0" applyFont="1" applyBorder="1" applyProtection="1">
      <protection locked="0"/>
    </xf>
    <xf numFmtId="0" fontId="12" fillId="0" borderId="32" xfId="0" applyFont="1" applyBorder="1" applyProtection="1"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4" xfId="0" applyFont="1" applyBorder="1" applyAlignment="1" applyProtection="1">
      <alignment horizontal="center"/>
      <protection locked="0"/>
    </xf>
    <xf numFmtId="0" fontId="14" fillId="0" borderId="35" xfId="0" applyFont="1" applyBorder="1" applyProtection="1">
      <protection locked="0"/>
    </xf>
    <xf numFmtId="0" fontId="14" fillId="0" borderId="35" xfId="0" applyFont="1" applyBorder="1" applyAlignment="1" applyProtection="1">
      <alignment horizontal="left"/>
      <protection locked="0"/>
    </xf>
    <xf numFmtId="165" fontId="14" fillId="0" borderId="35" xfId="0" applyNumberFormat="1" applyFont="1" applyBorder="1" applyProtection="1">
      <protection locked="0"/>
    </xf>
    <xf numFmtId="165" fontId="14" fillId="0" borderId="23" xfId="0" applyNumberFormat="1" applyFont="1" applyBorder="1" applyProtection="1">
      <protection locked="0"/>
    </xf>
    <xf numFmtId="0" fontId="11" fillId="3" borderId="15" xfId="0" applyFont="1" applyFill="1" applyBorder="1"/>
    <xf numFmtId="0" fontId="11" fillId="3" borderId="17" xfId="0" applyFont="1" applyFill="1" applyBorder="1"/>
    <xf numFmtId="0" fontId="12" fillId="0" borderId="36" xfId="0" applyFont="1" applyBorder="1"/>
    <xf numFmtId="165" fontId="14" fillId="0" borderId="36" xfId="0" applyNumberFormat="1" applyFont="1" applyBorder="1"/>
    <xf numFmtId="165" fontId="13" fillId="0" borderId="36" xfId="0" applyNumberFormat="1" applyFont="1" applyBorder="1"/>
    <xf numFmtId="0" fontId="12" fillId="0" borderId="35" xfId="0" applyFont="1" applyBorder="1" applyAlignment="1" applyProtection="1">
      <alignment horizontal="center"/>
      <protection locked="0"/>
    </xf>
    <xf numFmtId="0" fontId="11" fillId="0" borderId="9" xfId="0" applyFont="1" applyBorder="1"/>
    <xf numFmtId="0" fontId="14" fillId="0" borderId="0" xfId="0" applyFont="1" applyBorder="1" applyAlignment="1" applyProtection="1">
      <alignment horizontal="left"/>
      <protection locked="0"/>
    </xf>
    <xf numFmtId="165" fontId="14" fillId="0" borderId="38" xfId="0" applyNumberFormat="1" applyFont="1" applyBorder="1" applyProtection="1">
      <protection locked="0"/>
    </xf>
    <xf numFmtId="165" fontId="14" fillId="0" borderId="39" xfId="0" applyNumberFormat="1" applyFont="1" applyBorder="1" applyProtection="1">
      <protection locked="0"/>
    </xf>
    <xf numFmtId="165" fontId="14" fillId="0" borderId="12" xfId="0" applyNumberFormat="1" applyFont="1" applyBorder="1" applyProtection="1">
      <protection locked="0"/>
    </xf>
    <xf numFmtId="0" fontId="11" fillId="0" borderId="13" xfId="0" applyFont="1" applyBorder="1"/>
    <xf numFmtId="165" fontId="14" fillId="0" borderId="0" xfId="0" applyNumberFormat="1" applyFont="1" applyBorder="1" applyProtection="1">
      <protection locked="0"/>
    </xf>
    <xf numFmtId="165" fontId="14" fillId="0" borderId="18" xfId="0" applyNumberFormat="1" applyFont="1" applyBorder="1" applyProtection="1">
      <protection locked="0"/>
    </xf>
    <xf numFmtId="0" fontId="11" fillId="3" borderId="8" xfId="0" applyFont="1" applyFill="1" applyBorder="1"/>
    <xf numFmtId="0" fontId="11" fillId="0" borderId="22" xfId="0" applyFont="1" applyBorder="1"/>
    <xf numFmtId="0" fontId="11" fillId="0" borderId="23" xfId="0" applyFont="1" applyBorder="1"/>
    <xf numFmtId="165" fontId="11" fillId="0" borderId="0" xfId="0" applyNumberFormat="1" applyFont="1" applyBorder="1"/>
    <xf numFmtId="165" fontId="14" fillId="0" borderId="2" xfId="0" applyNumberFormat="1" applyFont="1" applyBorder="1" applyProtection="1">
      <protection locked="0"/>
    </xf>
    <xf numFmtId="0" fontId="13" fillId="3" borderId="40" xfId="0" applyFont="1" applyFill="1" applyBorder="1"/>
    <xf numFmtId="165" fontId="11" fillId="3" borderId="41" xfId="0" applyNumberFormat="1" applyFont="1" applyFill="1" applyBorder="1"/>
    <xf numFmtId="165" fontId="13" fillId="3" borderId="41" xfId="0" applyNumberFormat="1" applyFont="1" applyFill="1" applyBorder="1"/>
    <xf numFmtId="0" fontId="12" fillId="0" borderId="43" xfId="0" applyFont="1" applyBorder="1"/>
    <xf numFmtId="0" fontId="12" fillId="0" borderId="16" xfId="0" applyFont="1" applyBorder="1" applyAlignment="1">
      <alignment horizontal="center"/>
    </xf>
    <xf numFmtId="0" fontId="12" fillId="0" borderId="44" xfId="0" applyFont="1" applyBorder="1" applyProtection="1">
      <protection locked="0"/>
    </xf>
    <xf numFmtId="0" fontId="11" fillId="0" borderId="39" xfId="0" applyFont="1" applyBorder="1"/>
    <xf numFmtId="165" fontId="14" fillId="0" borderId="45" xfId="0" applyNumberFormat="1" applyFont="1" applyBorder="1" applyProtection="1">
      <protection locked="0"/>
    </xf>
    <xf numFmtId="0" fontId="11" fillId="0" borderId="35" xfId="0" applyFont="1" applyBorder="1"/>
    <xf numFmtId="0" fontId="12" fillId="0" borderId="10" xfId="0" applyFont="1" applyBorder="1" applyProtection="1">
      <protection locked="0"/>
    </xf>
    <xf numFmtId="0" fontId="11" fillId="3" borderId="46" xfId="0" applyFont="1" applyFill="1" applyBorder="1"/>
    <xf numFmtId="0" fontId="12" fillId="0" borderId="47" xfId="0" applyFont="1" applyBorder="1" applyProtection="1">
      <protection locked="0"/>
    </xf>
    <xf numFmtId="0" fontId="12" fillId="0" borderId="48" xfId="0" applyFont="1" applyBorder="1" applyProtection="1">
      <protection locked="0"/>
    </xf>
    <xf numFmtId="0" fontId="13" fillId="0" borderId="36" xfId="0" applyFont="1" applyBorder="1"/>
    <xf numFmtId="165" fontId="11" fillId="0" borderId="49" xfId="0" applyNumberFormat="1" applyFont="1" applyBorder="1"/>
    <xf numFmtId="165" fontId="13" fillId="0" borderId="50" xfId="0" applyNumberFormat="1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/>
    <xf numFmtId="0" fontId="13" fillId="0" borderId="0" xfId="0" applyFont="1" applyBorder="1" applyAlignment="1"/>
    <xf numFmtId="0" fontId="13" fillId="0" borderId="0" xfId="0" applyFont="1" applyBorder="1"/>
    <xf numFmtId="0" fontId="19" fillId="0" borderId="0" xfId="0" applyFont="1" applyBorder="1"/>
    <xf numFmtId="0" fontId="0" fillId="0" borderId="0" xfId="0" applyBorder="1"/>
    <xf numFmtId="0" fontId="12" fillId="3" borderId="25" xfId="0" applyFont="1" applyFill="1" applyBorder="1"/>
    <xf numFmtId="0" fontId="11" fillId="0" borderId="0" xfId="0" applyFont="1" applyFill="1" applyBorder="1"/>
    <xf numFmtId="0" fontId="14" fillId="3" borderId="1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vertical="center"/>
    </xf>
    <xf numFmtId="49" fontId="19" fillId="3" borderId="25" xfId="0" applyNumberFormat="1" applyFont="1" applyFill="1" applyBorder="1" applyAlignment="1">
      <alignment vertical="center"/>
    </xf>
    <xf numFmtId="49" fontId="19" fillId="3" borderId="27" xfId="0" applyNumberFormat="1" applyFont="1" applyFill="1" applyBorder="1" applyAlignment="1">
      <alignment vertical="center"/>
    </xf>
    <xf numFmtId="0" fontId="19" fillId="3" borderId="25" xfId="0" applyFont="1" applyFill="1" applyBorder="1" applyAlignment="1">
      <alignment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49" fontId="19" fillId="3" borderId="0" xfId="0" applyNumberFormat="1" applyFont="1" applyFill="1" applyBorder="1" applyAlignment="1">
      <alignment vertical="center"/>
    </xf>
    <xf numFmtId="0" fontId="19" fillId="3" borderId="38" xfId="0" applyFont="1" applyFill="1" applyBorder="1" applyAlignment="1">
      <alignment horizontal="center" vertical="center" wrapText="1"/>
    </xf>
    <xf numFmtId="49" fontId="19" fillId="3" borderId="38" xfId="0" applyNumberFormat="1" applyFont="1" applyFill="1" applyBorder="1" applyAlignment="1">
      <alignment horizontal="center" vertical="center" wrapText="1"/>
    </xf>
    <xf numFmtId="49" fontId="19" fillId="3" borderId="42" xfId="0" applyNumberFormat="1" applyFont="1" applyFill="1" applyBorder="1" applyAlignment="1">
      <alignment vertical="center"/>
    </xf>
    <xf numFmtId="49" fontId="19" fillId="3" borderId="31" xfId="0" applyNumberFormat="1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center" wrapText="1"/>
    </xf>
    <xf numFmtId="49" fontId="19" fillId="3" borderId="25" xfId="0" applyNumberFormat="1" applyFont="1" applyFill="1" applyBorder="1" applyAlignment="1">
      <alignment horizontal="left" vertical="center"/>
    </xf>
    <xf numFmtId="49" fontId="19" fillId="0" borderId="25" xfId="0" applyNumberFormat="1" applyFont="1" applyFill="1" applyBorder="1" applyAlignment="1">
      <alignment vertical="center"/>
    </xf>
    <xf numFmtId="49" fontId="19" fillId="0" borderId="26" xfId="0" applyNumberFormat="1" applyFont="1" applyFill="1" applyBorder="1" applyAlignment="1">
      <alignment vertical="center"/>
    </xf>
    <xf numFmtId="165" fontId="19" fillId="0" borderId="1" xfId="0" applyNumberFormat="1" applyFont="1" applyBorder="1" applyAlignment="1">
      <alignment vertical="center"/>
    </xf>
    <xf numFmtId="0" fontId="2" fillId="3" borderId="1" xfId="0" applyFont="1" applyFill="1" applyBorder="1"/>
    <xf numFmtId="165" fontId="19" fillId="3" borderId="1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horizontal="right" vertical="center"/>
    </xf>
    <xf numFmtId="0" fontId="19" fillId="0" borderId="0" xfId="0" applyFont="1"/>
    <xf numFmtId="0" fontId="0" fillId="0" borderId="0" xfId="0" applyFill="1"/>
    <xf numFmtId="49" fontId="19" fillId="0" borderId="0" xfId="0" applyNumberFormat="1" applyFont="1" applyFill="1" applyBorder="1" applyAlignment="1">
      <alignment vertical="center"/>
    </xf>
    <xf numFmtId="0" fontId="12" fillId="0" borderId="29" xfId="0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4" fillId="0" borderId="37" xfId="0" quotePrefix="1" applyFont="1" applyBorder="1" applyAlignment="1">
      <alignment horizontal="center"/>
    </xf>
    <xf numFmtId="0" fontId="14" fillId="0" borderId="7" xfId="0" quotePrefix="1" applyFont="1" applyBorder="1" applyAlignment="1">
      <alignment horizontal="center"/>
    </xf>
    <xf numFmtId="0" fontId="12" fillId="0" borderId="10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2" fillId="0" borderId="42" xfId="0" applyFont="1" applyFill="1" applyBorder="1" applyAlignment="1" applyProtection="1">
      <alignment horizontal="center"/>
      <protection locked="0"/>
    </xf>
    <xf numFmtId="0" fontId="15" fillId="0" borderId="31" xfId="0" applyFont="1" applyFill="1" applyBorder="1" applyAlignment="1" applyProtection="1">
      <alignment horizontal="center"/>
      <protection locked="0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4" fillId="0" borderId="37" xfId="0" applyFont="1" applyBorder="1" applyAlignment="1"/>
    <xf numFmtId="0" fontId="14" fillId="0" borderId="7" xfId="0" quotePrefix="1" applyFont="1" applyBorder="1" applyAlignment="1"/>
    <xf numFmtId="0" fontId="14" fillId="0" borderId="37" xfId="0" applyFont="1" applyBorder="1" applyAlignment="1">
      <alignment horizontal="center"/>
    </xf>
    <xf numFmtId="0" fontId="11" fillId="0" borderId="3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164" fontId="0" fillId="0" borderId="0" xfId="0" applyNumberFormat="1"/>
    <xf numFmtId="0" fontId="12" fillId="0" borderId="29" xfId="0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4" fillId="0" borderId="37" xfId="0" applyFont="1" applyBorder="1" applyAlignment="1">
      <alignment horizontal="center"/>
    </xf>
    <xf numFmtId="0" fontId="14" fillId="0" borderId="7" xfId="0" quotePrefix="1" applyFont="1" applyBorder="1" applyAlignment="1">
      <alignment horizontal="center"/>
    </xf>
    <xf numFmtId="0" fontId="12" fillId="0" borderId="37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42" xfId="0" applyFont="1" applyFill="1" applyBorder="1" applyAlignment="1" applyProtection="1">
      <alignment horizontal="center"/>
      <protection locked="0"/>
    </xf>
    <xf numFmtId="0" fontId="15" fillId="0" borderId="31" xfId="0" applyFont="1" applyFill="1" applyBorder="1" applyAlignment="1" applyProtection="1">
      <alignment horizontal="center"/>
      <protection locked="0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164" fontId="6" fillId="2" borderId="1" xfId="3" applyNumberFormat="1" applyFont="1" applyFill="1" applyBorder="1"/>
    <xf numFmtId="0" fontId="20" fillId="0" borderId="0" xfId="0" applyFont="1"/>
    <xf numFmtId="0" fontId="21" fillId="0" borderId="1" xfId="0" applyFont="1" applyBorder="1"/>
    <xf numFmtId="0" fontId="21" fillId="0" borderId="1" xfId="0" applyFont="1" applyBorder="1" applyAlignment="1">
      <alignment wrapText="1"/>
    </xf>
    <xf numFmtId="164" fontId="21" fillId="0" borderId="1" xfId="3" applyNumberFormat="1" applyFont="1" applyBorder="1"/>
    <xf numFmtId="164" fontId="3" fillId="2" borderId="1" xfId="3" applyNumberFormat="1" applyFont="1" applyFill="1" applyBorder="1" applyAlignment="1">
      <alignment horizontal="center" wrapText="1"/>
    </xf>
    <xf numFmtId="0" fontId="16" fillId="3" borderId="27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164" fontId="23" fillId="2" borderId="1" xfId="3" applyNumberFormat="1" applyFont="1" applyFill="1" applyBorder="1" applyAlignment="1">
      <alignment horizontal="center" wrapText="1"/>
    </xf>
    <xf numFmtId="164" fontId="8" fillId="2" borderId="1" xfId="3" applyNumberFormat="1" applyFont="1" applyFill="1" applyBorder="1" applyAlignment="1">
      <alignment horizontal="center" wrapText="1"/>
    </xf>
    <xf numFmtId="0" fontId="21" fillId="0" borderId="8" xfId="0" applyFont="1" applyBorder="1" applyAlignment="1">
      <alignment vertical="top" wrapText="1"/>
    </xf>
    <xf numFmtId="0" fontId="25" fillId="0" borderId="1" xfId="0" applyFont="1" applyBorder="1" applyAlignment="1">
      <alignment wrapText="1"/>
    </xf>
    <xf numFmtId="164" fontId="21" fillId="0" borderId="1" xfId="3" applyNumberFormat="1" applyFont="1" applyBorder="1" applyAlignment="1">
      <alignment wrapText="1"/>
    </xf>
    <xf numFmtId="164" fontId="21" fillId="0" borderId="0" xfId="3" applyNumberFormat="1" applyFont="1" applyFill="1" applyBorder="1"/>
    <xf numFmtId="0" fontId="14" fillId="3" borderId="25" xfId="0" applyFont="1" applyFill="1" applyBorder="1" applyAlignment="1">
      <alignment horizontal="left"/>
    </xf>
    <xf numFmtId="0" fontId="16" fillId="3" borderId="27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right" wrapText="1"/>
    </xf>
    <xf numFmtId="164" fontId="1" fillId="2" borderId="1" xfId="3" applyNumberFormat="1" applyFont="1" applyFill="1" applyBorder="1"/>
    <xf numFmtId="0" fontId="0" fillId="0" borderId="1" xfId="0" applyBorder="1"/>
    <xf numFmtId="0" fontId="0" fillId="0" borderId="18" xfId="0" applyBorder="1"/>
    <xf numFmtId="0" fontId="0" fillId="0" borderId="1" xfId="0" applyBorder="1" applyAlignment="1">
      <alignment wrapText="1"/>
    </xf>
    <xf numFmtId="0" fontId="6" fillId="0" borderId="18" xfId="2" applyFont="1" applyFill="1" applyBorder="1" applyAlignment="1">
      <alignment wrapText="1"/>
    </xf>
    <xf numFmtId="0" fontId="6" fillId="0" borderId="18" xfId="2" applyFont="1" applyBorder="1" applyAlignment="1">
      <alignment wrapText="1"/>
    </xf>
    <xf numFmtId="0" fontId="6" fillId="0" borderId="18" xfId="2" applyFont="1" applyBorder="1"/>
    <xf numFmtId="164" fontId="26" fillId="2" borderId="1" xfId="3" applyNumberFormat="1" applyFont="1" applyFill="1" applyBorder="1"/>
    <xf numFmtId="0" fontId="26" fillId="0" borderId="1" xfId="2" applyFont="1" applyBorder="1"/>
    <xf numFmtId="0" fontId="27" fillId="0" borderId="1" xfId="2" applyFont="1" applyBorder="1" applyAlignment="1">
      <alignment wrapText="1"/>
    </xf>
    <xf numFmtId="0" fontId="28" fillId="0" borderId="0" xfId="0" applyFont="1"/>
    <xf numFmtId="0" fontId="29" fillId="0" borderId="0" xfId="0" applyFont="1"/>
    <xf numFmtId="164" fontId="23" fillId="2" borderId="1" xfId="3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wrapText="1"/>
    </xf>
    <xf numFmtId="0" fontId="23" fillId="2" borderId="0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right"/>
    </xf>
    <xf numFmtId="0" fontId="30" fillId="0" borderId="1" xfId="0" applyFont="1" applyBorder="1" applyAlignment="1">
      <alignment wrapText="1"/>
    </xf>
    <xf numFmtId="3" fontId="30" fillId="0" borderId="1" xfId="0" applyNumberFormat="1" applyFont="1" applyBorder="1" applyAlignment="1">
      <alignment horizontal="center"/>
    </xf>
    <xf numFmtId="0" fontId="31" fillId="0" borderId="1" xfId="0" applyFont="1" applyBorder="1"/>
    <xf numFmtId="0" fontId="32" fillId="0" borderId="1" xfId="0" applyFont="1" applyBorder="1" applyAlignment="1">
      <alignment wrapText="1"/>
    </xf>
    <xf numFmtId="164" fontId="32" fillId="0" borderId="1" xfId="3" applyNumberFormat="1" applyFont="1" applyBorder="1" applyAlignment="1">
      <alignment horizontal="center"/>
    </xf>
    <xf numFmtId="0" fontId="21" fillId="0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0" fontId="21" fillId="2" borderId="1" xfId="0" applyFont="1" applyFill="1" applyBorder="1"/>
    <xf numFmtId="164" fontId="22" fillId="0" borderId="1" xfId="3" applyNumberFormat="1" applyFont="1" applyFill="1" applyBorder="1" applyAlignment="1">
      <alignment horizontal="center" vertical="top" wrapText="1"/>
    </xf>
    <xf numFmtId="164" fontId="33" fillId="0" borderId="1" xfId="3" applyNumberFormat="1" applyFont="1" applyFill="1" applyBorder="1"/>
    <xf numFmtId="0" fontId="23" fillId="0" borderId="1" xfId="0" applyFont="1" applyBorder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21" fillId="4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wrapText="1"/>
    </xf>
    <xf numFmtId="0" fontId="31" fillId="0" borderId="1" xfId="0" applyFont="1" applyBorder="1" applyAlignment="1">
      <alignment horizontal="right"/>
    </xf>
    <xf numFmtId="0" fontId="34" fillId="0" borderId="0" xfId="0" applyFont="1"/>
    <xf numFmtId="0" fontId="24" fillId="0" borderId="0" xfId="0" applyFont="1"/>
    <xf numFmtId="0" fontId="35" fillId="0" borderId="0" xfId="0" applyFont="1"/>
    <xf numFmtId="0" fontId="36" fillId="2" borderId="0" xfId="0" applyFont="1" applyFill="1"/>
    <xf numFmtId="0" fontId="36" fillId="0" borderId="0" xfId="0" applyFont="1" applyAlignment="1">
      <alignment horizontal="left"/>
    </xf>
    <xf numFmtId="0" fontId="36" fillId="3" borderId="51" xfId="0" applyFont="1" applyFill="1" applyBorder="1" applyAlignment="1">
      <alignment horizontal="center"/>
    </xf>
    <xf numFmtId="0" fontId="36" fillId="3" borderId="3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right" wrapText="1"/>
    </xf>
    <xf numFmtId="164" fontId="25" fillId="2" borderId="1" xfId="3" applyNumberFormat="1" applyFont="1" applyFill="1" applyBorder="1" applyAlignment="1">
      <alignment horizontal="center" wrapText="1"/>
    </xf>
    <xf numFmtId="164" fontId="36" fillId="2" borderId="1" xfId="3" applyNumberFormat="1" applyFont="1" applyFill="1" applyBorder="1" applyAlignment="1">
      <alignment horizontal="center" wrapText="1"/>
    </xf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right"/>
    </xf>
    <xf numFmtId="164" fontId="24" fillId="0" borderId="1" xfId="3" applyNumberFormat="1" applyFont="1" applyBorder="1"/>
    <xf numFmtId="164" fontId="24" fillId="0" borderId="1" xfId="3" applyNumberFormat="1" applyFont="1" applyBorder="1" applyAlignment="1">
      <alignment wrapText="1"/>
    </xf>
    <xf numFmtId="0" fontId="37" fillId="0" borderId="1" xfId="0" applyFont="1" applyBorder="1" applyAlignment="1">
      <alignment wrapText="1"/>
    </xf>
    <xf numFmtId="3" fontId="37" fillId="0" borderId="1" xfId="0" applyNumberFormat="1" applyFont="1" applyBorder="1" applyAlignment="1">
      <alignment horizontal="center"/>
    </xf>
    <xf numFmtId="164" fontId="37" fillId="0" borderId="1" xfId="3" applyNumberFormat="1" applyFont="1" applyBorder="1" applyAlignment="1">
      <alignment horizontal="center"/>
    </xf>
    <xf numFmtId="0" fontId="38" fillId="0" borderId="10" xfId="0" applyFont="1" applyBorder="1" applyProtection="1">
      <protection locked="0"/>
    </xf>
    <xf numFmtId="0" fontId="29" fillId="0" borderId="12" xfId="0" applyFont="1" applyBorder="1" applyProtection="1">
      <protection locked="0"/>
    </xf>
    <xf numFmtId="0" fontId="38" fillId="0" borderId="11" xfId="0" applyFont="1" applyBorder="1" applyProtection="1">
      <protection locked="0"/>
    </xf>
    <xf numFmtId="0" fontId="29" fillId="0" borderId="11" xfId="0" applyFont="1" applyBorder="1"/>
    <xf numFmtId="0" fontId="29" fillId="0" borderId="12" xfId="0" applyFont="1" applyBorder="1"/>
    <xf numFmtId="0" fontId="29" fillId="0" borderId="22" xfId="0" applyFont="1" applyBorder="1" applyProtection="1">
      <protection locked="0"/>
    </xf>
    <xf numFmtId="0" fontId="29" fillId="0" borderId="23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29" fillId="0" borderId="0" xfId="0" applyFont="1" applyBorder="1"/>
    <xf numFmtId="0" fontId="29" fillId="0" borderId="23" xfId="0" applyFont="1" applyBorder="1"/>
    <xf numFmtId="0" fontId="29" fillId="0" borderId="15" xfId="0" applyFont="1" applyBorder="1" applyProtection="1">
      <protection locked="0"/>
    </xf>
    <xf numFmtId="0" fontId="29" fillId="0" borderId="17" xfId="0" applyFont="1" applyBorder="1" applyProtection="1">
      <protection locked="0"/>
    </xf>
    <xf numFmtId="0" fontId="29" fillId="0" borderId="16" xfId="0" applyFont="1" applyBorder="1" applyProtection="1">
      <protection locked="0"/>
    </xf>
    <xf numFmtId="0" fontId="29" fillId="0" borderId="16" xfId="0" applyFont="1" applyBorder="1"/>
    <xf numFmtId="0" fontId="29" fillId="0" borderId="17" xfId="0" applyFont="1" applyBorder="1"/>
    <xf numFmtId="0" fontId="8" fillId="3" borderId="18" xfId="0" applyFont="1" applyFill="1" applyBorder="1"/>
    <xf numFmtId="0" fontId="8" fillId="3" borderId="52" xfId="0" applyFont="1" applyFill="1" applyBorder="1"/>
    <xf numFmtId="164" fontId="21" fillId="2" borderId="2" xfId="3" applyNumberFormat="1" applyFont="1" applyFill="1" applyBorder="1" applyAlignment="1">
      <alignment horizontal="center" vertical="top" wrapText="1"/>
    </xf>
    <xf numFmtId="43" fontId="21" fillId="2" borderId="1" xfId="3" applyFont="1" applyFill="1" applyBorder="1" applyAlignment="1">
      <alignment horizontal="center" vertical="top" wrapText="1"/>
    </xf>
    <xf numFmtId="43" fontId="39" fillId="2" borderId="1" xfId="3" applyFont="1" applyFill="1" applyBorder="1" applyAlignment="1">
      <alignment horizontal="center" wrapText="1"/>
    </xf>
    <xf numFmtId="3" fontId="39" fillId="2" borderId="1" xfId="0" applyNumberFormat="1" applyFont="1" applyFill="1" applyBorder="1" applyAlignment="1">
      <alignment horizontal="center" wrapText="1"/>
    </xf>
    <xf numFmtId="164" fontId="39" fillId="2" borderId="1" xfId="3" applyNumberFormat="1" applyFont="1" applyFill="1" applyBorder="1" applyAlignment="1">
      <alignment horizontal="center" wrapText="1"/>
    </xf>
    <xf numFmtId="164" fontId="39" fillId="0" borderId="1" xfId="3" applyNumberFormat="1" applyFont="1" applyBorder="1" applyAlignment="1">
      <alignment horizontal="center" wrapText="1"/>
    </xf>
    <xf numFmtId="164" fontId="21" fillId="0" borderId="1" xfId="3" applyNumberFormat="1" applyFont="1" applyBorder="1" applyAlignment="1">
      <alignment horizontal="center" wrapText="1"/>
    </xf>
    <xf numFmtId="43" fontId="21" fillId="0" borderId="1" xfId="3" applyFont="1" applyFill="1" applyBorder="1" applyAlignment="1">
      <alignment horizontal="center" vertical="top" wrapText="1"/>
    </xf>
    <xf numFmtId="43" fontId="34" fillId="0" borderId="1" xfId="3" applyFont="1" applyBorder="1"/>
    <xf numFmtId="164" fontId="34" fillId="0" borderId="1" xfId="3" applyNumberFormat="1" applyFont="1" applyBorder="1"/>
    <xf numFmtId="0" fontId="21" fillId="2" borderId="1" xfId="0" applyFont="1" applyFill="1" applyBorder="1" applyAlignment="1">
      <alignment horizontal="right"/>
    </xf>
    <xf numFmtId="164" fontId="21" fillId="2" borderId="1" xfId="3" applyNumberFormat="1" applyFont="1" applyFill="1" applyBorder="1"/>
    <xf numFmtId="0" fontId="8" fillId="3" borderId="2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164" fontId="24" fillId="2" borderId="1" xfId="3" applyNumberFormat="1" applyFont="1" applyFill="1" applyBorder="1"/>
    <xf numFmtId="0" fontId="14" fillId="3" borderId="25" xfId="0" applyFont="1" applyFill="1" applyBorder="1" applyAlignment="1">
      <alignment horizontal="left"/>
    </xf>
    <xf numFmtId="0" fontId="16" fillId="3" borderId="27" xfId="0" applyFont="1" applyFill="1" applyBorder="1" applyAlignment="1">
      <alignment horizontal="left"/>
    </xf>
    <xf numFmtId="165" fontId="14" fillId="2" borderId="45" xfId="0" applyNumberFormat="1" applyFont="1" applyFill="1" applyBorder="1" applyProtection="1">
      <protection locked="0"/>
    </xf>
    <xf numFmtId="164" fontId="20" fillId="2" borderId="0" xfId="3" applyNumberFormat="1" applyFont="1" applyFill="1"/>
    <xf numFmtId="0" fontId="0" fillId="0" borderId="23" xfId="0" applyBorder="1"/>
    <xf numFmtId="0" fontId="0" fillId="0" borderId="9" xfId="0" applyBorder="1"/>
    <xf numFmtId="0" fontId="0" fillId="0" borderId="13" xfId="0" applyBorder="1"/>
    <xf numFmtId="0" fontId="0" fillId="0" borderId="53" xfId="0" applyBorder="1"/>
    <xf numFmtId="0" fontId="0" fillId="0" borderId="18" xfId="0" applyBorder="1" applyAlignment="1">
      <alignment wrapText="1"/>
    </xf>
    <xf numFmtId="0" fontId="0" fillId="0" borderId="32" xfId="0" applyBorder="1"/>
    <xf numFmtId="0" fontId="0" fillId="0" borderId="54" xfId="0" applyBorder="1"/>
    <xf numFmtId="0" fontId="14" fillId="3" borderId="25" xfId="0" applyFont="1" applyFill="1" applyBorder="1" applyAlignment="1">
      <alignment horizontal="left"/>
    </xf>
    <xf numFmtId="0" fontId="16" fillId="3" borderId="27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left" vertical="center"/>
    </xf>
    <xf numFmtId="49" fontId="19" fillId="3" borderId="25" xfId="0" applyNumberFormat="1" applyFont="1" applyFill="1" applyBorder="1" applyAlignment="1">
      <alignment vertical="center" wrapText="1"/>
    </xf>
    <xf numFmtId="0" fontId="2" fillId="2" borderId="0" xfId="0" applyFont="1" applyFill="1" applyBorder="1"/>
    <xf numFmtId="165" fontId="19" fillId="2" borderId="0" xfId="0" applyNumberFormat="1" applyFont="1" applyFill="1" applyBorder="1" applyAlignment="1">
      <alignment vertical="center"/>
    </xf>
    <xf numFmtId="0" fontId="12" fillId="3" borderId="27" xfId="0" applyFont="1" applyFill="1" applyBorder="1" applyAlignment="1">
      <alignment horizontal="right" vertical="center"/>
    </xf>
    <xf numFmtId="0" fontId="12" fillId="3" borderId="0" xfId="0" applyFont="1" applyFill="1" applyBorder="1"/>
    <xf numFmtId="0" fontId="40" fillId="0" borderId="0" xfId="0" applyFont="1" applyBorder="1" applyAlignment="1">
      <alignment horizontal="center"/>
    </xf>
    <xf numFmtId="0" fontId="40" fillId="0" borderId="0" xfId="0" applyFont="1" applyBorder="1"/>
    <xf numFmtId="0" fontId="40" fillId="0" borderId="0" xfId="0" applyFont="1" applyBorder="1" applyAlignment="1">
      <alignment wrapText="1"/>
    </xf>
    <xf numFmtId="0" fontId="40" fillId="0" borderId="0" xfId="0" applyFont="1"/>
    <xf numFmtId="0" fontId="13" fillId="0" borderId="0" xfId="0" applyFont="1" applyBorder="1" applyProtection="1">
      <protection locked="0"/>
    </xf>
    <xf numFmtId="0" fontId="5" fillId="0" borderId="55" xfId="2" applyFont="1" applyBorder="1"/>
    <xf numFmtId="0" fontId="5" fillId="0" borderId="56" xfId="2" applyFont="1" applyBorder="1"/>
    <xf numFmtId="0" fontId="5" fillId="0" borderId="57" xfId="2" applyFont="1" applyBorder="1"/>
    <xf numFmtId="0" fontId="5" fillId="0" borderId="41" xfId="2" applyFont="1" applyBorder="1"/>
    <xf numFmtId="0" fontId="5" fillId="0" borderId="42" xfId="2" applyFont="1" applyBorder="1"/>
    <xf numFmtId="0" fontId="5" fillId="0" borderId="31" xfId="2" applyFont="1" applyBorder="1"/>
    <xf numFmtId="0" fontId="6" fillId="0" borderId="31" xfId="2" applyFont="1" applyBorder="1"/>
    <xf numFmtId="0" fontId="5" fillId="0" borderId="58" xfId="2" applyFont="1" applyBorder="1"/>
    <xf numFmtId="0" fontId="5" fillId="0" borderId="33" xfId="2" applyFont="1" applyBorder="1"/>
    <xf numFmtId="0" fontId="5" fillId="0" borderId="38" xfId="2" applyFont="1" applyBorder="1"/>
    <xf numFmtId="0" fontId="5" fillId="0" borderId="2" xfId="2" applyFont="1" applyBorder="1"/>
    <xf numFmtId="0" fontId="22" fillId="0" borderId="0" xfId="0" applyFont="1"/>
    <xf numFmtId="0" fontId="11" fillId="3" borderId="47" xfId="0" applyFont="1" applyFill="1" applyBorder="1"/>
    <xf numFmtId="0" fontId="11" fillId="3" borderId="60" xfId="0" applyFont="1" applyFill="1" applyBorder="1"/>
    <xf numFmtId="0" fontId="13" fillId="0" borderId="27" xfId="0" applyFont="1" applyBorder="1"/>
    <xf numFmtId="165" fontId="11" fillId="0" borderId="26" xfId="0" applyNumberFormat="1" applyFont="1" applyBorder="1"/>
    <xf numFmtId="165" fontId="13" fillId="0" borderId="59" xfId="0" applyNumberFormat="1" applyFont="1" applyBorder="1"/>
    <xf numFmtId="0" fontId="38" fillId="0" borderId="0" xfId="0" applyFont="1" applyBorder="1" applyProtection="1">
      <protection locked="0"/>
    </xf>
    <xf numFmtId="0" fontId="12" fillId="0" borderId="0" xfId="0" applyFont="1" applyBorder="1" applyAlignment="1">
      <alignment horizontal="center"/>
    </xf>
    <xf numFmtId="0" fontId="2" fillId="3" borderId="38" xfId="0" applyFont="1" applyFill="1" applyBorder="1"/>
    <xf numFmtId="0" fontId="12" fillId="3" borderId="42" xfId="0" applyFont="1" applyFill="1" applyBorder="1"/>
    <xf numFmtId="0" fontId="12" fillId="0" borderId="25" xfId="0" applyFont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6" fillId="0" borderId="26" xfId="0" applyFont="1" applyBorder="1" applyAlignment="1" applyProtection="1">
      <alignment horizontal="left"/>
      <protection locked="0"/>
    </xf>
    <xf numFmtId="0" fontId="16" fillId="0" borderId="27" xfId="0" applyFont="1" applyBorder="1" applyAlignment="1" applyProtection="1">
      <alignment horizontal="left"/>
      <protection locked="0"/>
    </xf>
    <xf numFmtId="1" fontId="14" fillId="0" borderId="25" xfId="0" applyNumberFormat="1" applyFont="1" applyBorder="1" applyAlignment="1" applyProtection="1">
      <protection locked="0"/>
    </xf>
    <xf numFmtId="1" fontId="16" fillId="0" borderId="27" xfId="0" applyNumberFormat="1" applyFont="1" applyBorder="1" applyAlignment="1" applyProtection="1">
      <protection locked="0"/>
    </xf>
    <xf numFmtId="0" fontId="17" fillId="0" borderId="10" xfId="0" applyFont="1" applyBorder="1" applyAlignment="1" applyProtection="1">
      <protection locked="0"/>
    </xf>
    <xf numFmtId="0" fontId="18" fillId="0" borderId="12" xfId="0" applyFont="1" applyBorder="1" applyAlignment="1" applyProtection="1">
      <protection locked="0"/>
    </xf>
    <xf numFmtId="0" fontId="12" fillId="0" borderId="29" xfId="0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4" fillId="0" borderId="37" xfId="0" applyFont="1" applyBorder="1" applyAlignment="1">
      <alignment horizontal="center"/>
    </xf>
    <xf numFmtId="0" fontId="14" fillId="0" borderId="7" xfId="0" quotePrefix="1" applyFont="1" applyBorder="1" applyAlignment="1">
      <alignment horizontal="center"/>
    </xf>
    <xf numFmtId="0" fontId="12" fillId="0" borderId="37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42" xfId="0" applyFont="1" applyFill="1" applyBorder="1" applyAlignment="1" applyProtection="1">
      <alignment horizontal="center"/>
      <protection locked="0"/>
    </xf>
    <xf numFmtId="0" fontId="15" fillId="0" borderId="31" xfId="0" applyFont="1" applyFill="1" applyBorder="1" applyAlignment="1" applyProtection="1">
      <alignment horizontal="center"/>
      <protection locked="0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0" fontId="14" fillId="3" borderId="25" xfId="0" applyFont="1" applyFill="1" applyBorder="1" applyAlignment="1">
      <alignment horizontal="left"/>
    </xf>
    <xf numFmtId="0" fontId="16" fillId="3" borderId="27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4" fillId="3" borderId="42" xfId="0" applyFont="1" applyFill="1" applyBorder="1" applyAlignment="1">
      <alignment horizontal="left"/>
    </xf>
    <xf numFmtId="0" fontId="16" fillId="3" borderId="33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</cellXfs>
  <cellStyles count="4">
    <cellStyle name="Comma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opLeftCell="A32" workbookViewId="0">
      <selection activeCell="A32" sqref="A32:G64"/>
    </sheetView>
  </sheetViews>
  <sheetFormatPr defaultRowHeight="15"/>
  <cols>
    <col min="1" max="1" width="3.85546875" customWidth="1"/>
    <col min="2" max="2" width="40.140625" customWidth="1"/>
    <col min="3" max="3" width="15.140625" customWidth="1"/>
    <col min="4" max="4" width="18" customWidth="1"/>
    <col min="5" max="5" width="15.5703125" customWidth="1"/>
    <col min="6" max="6" width="17.42578125" customWidth="1"/>
    <col min="7" max="7" width="21.140625" customWidth="1"/>
  </cols>
  <sheetData>
    <row r="1" spans="1:13">
      <c r="A1" s="5" t="s">
        <v>0</v>
      </c>
      <c r="B1" s="5"/>
      <c r="C1" s="5"/>
      <c r="D1" s="1"/>
      <c r="E1" s="1"/>
      <c r="F1" s="1"/>
      <c r="G1" s="1"/>
      <c r="H1" s="1"/>
      <c r="I1" s="1"/>
    </row>
    <row r="2" spans="1:13">
      <c r="A2" s="5" t="s">
        <v>1</v>
      </c>
      <c r="B2" s="5"/>
      <c r="C2" s="5"/>
      <c r="D2" s="1"/>
      <c r="E2" s="1"/>
      <c r="F2" s="1"/>
      <c r="G2" s="1"/>
      <c r="H2" s="1"/>
      <c r="I2" s="1"/>
    </row>
    <row r="3" spans="1:13">
      <c r="A3" s="5"/>
      <c r="B3" s="3"/>
      <c r="C3" s="3" t="s">
        <v>74</v>
      </c>
      <c r="D3" s="2" t="s">
        <v>75</v>
      </c>
      <c r="E3" s="2"/>
      <c r="F3" s="1"/>
      <c r="G3" s="1"/>
      <c r="H3" s="1"/>
      <c r="I3" s="1"/>
    </row>
    <row r="4" spans="1:13">
      <c r="A4" s="5"/>
      <c r="B4" s="3" t="s">
        <v>73</v>
      </c>
      <c r="C4" s="3" t="s">
        <v>81</v>
      </c>
      <c r="D4" s="2" t="s">
        <v>82</v>
      </c>
      <c r="E4" s="2"/>
      <c r="F4" s="1"/>
      <c r="G4" s="1"/>
      <c r="H4" s="1"/>
      <c r="I4" s="1"/>
    </row>
    <row r="5" spans="1:13" ht="15.75" thickBot="1">
      <c r="A5" s="5" t="s">
        <v>285</v>
      </c>
      <c r="B5" s="5"/>
      <c r="C5" s="5"/>
      <c r="D5" s="1"/>
      <c r="E5" s="1"/>
      <c r="F5" s="1"/>
      <c r="G5" s="1" t="s">
        <v>83</v>
      </c>
      <c r="H5" s="1"/>
      <c r="I5" s="1"/>
    </row>
    <row r="6" spans="1:13" ht="27" thickBot="1">
      <c r="A6" s="12"/>
      <c r="B6" s="13"/>
      <c r="C6" s="25" t="s">
        <v>76</v>
      </c>
      <c r="D6" s="25" t="s">
        <v>77</v>
      </c>
      <c r="E6" s="14" t="s">
        <v>78</v>
      </c>
      <c r="F6" s="26" t="s">
        <v>79</v>
      </c>
      <c r="G6" s="14" t="s">
        <v>80</v>
      </c>
      <c r="H6" s="1"/>
      <c r="I6" s="15"/>
    </row>
    <row r="7" spans="1:13" ht="22.5" customHeight="1" thickBot="1">
      <c r="A7" s="7" t="s">
        <v>2</v>
      </c>
      <c r="B7" s="8" t="s">
        <v>3</v>
      </c>
      <c r="C7" s="29">
        <f>C8+C23+C40+C48</f>
        <v>80831</v>
      </c>
      <c r="D7" s="29">
        <f t="shared" ref="D7:G7" si="0">D8+D23+D40+D48</f>
        <v>106370</v>
      </c>
      <c r="E7" s="29">
        <f t="shared" si="0"/>
        <v>108496</v>
      </c>
      <c r="F7" s="29">
        <f t="shared" si="0"/>
        <v>111741</v>
      </c>
      <c r="G7" s="29">
        <f t="shared" si="0"/>
        <v>115087</v>
      </c>
      <c r="H7" s="1"/>
      <c r="I7" s="1"/>
      <c r="L7" s="165">
        <f>F7+F50</f>
        <v>112476</v>
      </c>
      <c r="M7" s="165">
        <f>G7+G50</f>
        <v>115844</v>
      </c>
    </row>
    <row r="8" spans="1:13" ht="15.75" thickTop="1">
      <c r="A8" s="4" t="s">
        <v>4</v>
      </c>
      <c r="B8" s="4" t="s">
        <v>5</v>
      </c>
      <c r="C8" s="30">
        <f>C9+C10+C11+C12+C13+C14+C15+C16+C17+C18+C19+C20</f>
        <v>30905</v>
      </c>
      <c r="D8" s="30">
        <f t="shared" ref="D8:G8" si="1">D9+D10+D11+D12+D13+D14+D15+D16+D17+D18+D19+D20</f>
        <v>33500</v>
      </c>
      <c r="E8" s="30">
        <f t="shared" si="1"/>
        <v>34170</v>
      </c>
      <c r="F8" s="30">
        <f t="shared" si="1"/>
        <v>35194</v>
      </c>
      <c r="G8" s="30">
        <f t="shared" si="1"/>
        <v>36252</v>
      </c>
      <c r="H8" s="1"/>
      <c r="I8" s="1"/>
    </row>
    <row r="9" spans="1:13">
      <c r="A9" s="2">
        <v>1</v>
      </c>
      <c r="B9" s="2" t="s">
        <v>6</v>
      </c>
      <c r="C9" s="31">
        <v>7646</v>
      </c>
      <c r="D9" s="31">
        <v>10000</v>
      </c>
      <c r="E9" s="31">
        <v>10200</v>
      </c>
      <c r="F9" s="31">
        <v>10500</v>
      </c>
      <c r="G9" s="31">
        <v>10821</v>
      </c>
      <c r="H9" s="1"/>
      <c r="I9" s="1"/>
    </row>
    <row r="10" spans="1:13">
      <c r="A10" s="2">
        <v>2</v>
      </c>
      <c r="B10" s="2" t="s">
        <v>7</v>
      </c>
      <c r="C10" s="31">
        <v>3025</v>
      </c>
      <c r="D10" s="31">
        <v>3350</v>
      </c>
      <c r="E10" s="31">
        <v>3417</v>
      </c>
      <c r="F10" s="31">
        <v>3520</v>
      </c>
      <c r="G10" s="31">
        <v>3625</v>
      </c>
      <c r="H10" s="1"/>
      <c r="I10" s="1"/>
    </row>
    <row r="11" spans="1:13">
      <c r="A11" s="2">
        <v>3</v>
      </c>
      <c r="B11" s="2" t="s">
        <v>8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1"/>
      <c r="I11" s="1"/>
    </row>
    <row r="12" spans="1:13" ht="26.25">
      <c r="A12" s="2">
        <v>4</v>
      </c>
      <c r="B12" s="9" t="s">
        <v>9</v>
      </c>
      <c r="C12" s="31">
        <v>8027</v>
      </c>
      <c r="D12" s="31">
        <v>8000</v>
      </c>
      <c r="E12" s="31">
        <v>8160</v>
      </c>
      <c r="F12" s="31">
        <v>8405</v>
      </c>
      <c r="G12" s="31">
        <v>8657</v>
      </c>
      <c r="H12" s="1"/>
      <c r="I12" s="1"/>
    </row>
    <row r="13" spans="1:13" ht="26.25">
      <c r="A13" s="2">
        <v>5</v>
      </c>
      <c r="B13" s="9" t="s">
        <v>10</v>
      </c>
      <c r="C13" s="31">
        <v>653</v>
      </c>
      <c r="D13" s="31">
        <v>2250</v>
      </c>
      <c r="E13" s="31">
        <v>2295</v>
      </c>
      <c r="F13" s="31">
        <v>2369</v>
      </c>
      <c r="G13" s="31">
        <v>2435</v>
      </c>
      <c r="H13" s="1"/>
      <c r="I13" s="1"/>
    </row>
    <row r="14" spans="1:13">
      <c r="A14" s="2">
        <v>6</v>
      </c>
      <c r="B14" s="9" t="s">
        <v>85</v>
      </c>
      <c r="C14" s="31">
        <v>3988</v>
      </c>
      <c r="D14" s="31">
        <v>4200</v>
      </c>
      <c r="E14" s="31">
        <v>4284</v>
      </c>
      <c r="F14" s="31">
        <v>4413</v>
      </c>
      <c r="G14" s="31">
        <v>4545</v>
      </c>
      <c r="H14" s="1"/>
      <c r="I14" s="1"/>
    </row>
    <row r="15" spans="1:13">
      <c r="A15" s="2">
        <v>7</v>
      </c>
      <c r="B15" s="2" t="s">
        <v>11</v>
      </c>
      <c r="C15" s="31">
        <v>2707</v>
      </c>
      <c r="D15" s="31">
        <v>2400</v>
      </c>
      <c r="E15" s="31">
        <v>2448</v>
      </c>
      <c r="F15" s="31">
        <v>2521</v>
      </c>
      <c r="G15" s="31">
        <v>2597</v>
      </c>
      <c r="H15" s="1"/>
      <c r="I15" s="1"/>
    </row>
    <row r="16" spans="1:13">
      <c r="A16" s="2">
        <v>8</v>
      </c>
      <c r="B16" s="2" t="s">
        <v>12</v>
      </c>
      <c r="C16" s="31">
        <v>2560</v>
      </c>
      <c r="D16" s="31">
        <v>2400</v>
      </c>
      <c r="E16" s="31">
        <v>2448</v>
      </c>
      <c r="F16" s="31">
        <v>2521</v>
      </c>
      <c r="G16" s="31">
        <v>2597</v>
      </c>
      <c r="H16" s="1"/>
      <c r="I16" s="1"/>
    </row>
    <row r="17" spans="1:9">
      <c r="A17" s="2">
        <v>9</v>
      </c>
      <c r="B17" s="2" t="s">
        <v>92</v>
      </c>
      <c r="C17" s="31">
        <v>220</v>
      </c>
      <c r="D17" s="31">
        <v>600</v>
      </c>
      <c r="E17" s="31">
        <v>612</v>
      </c>
      <c r="F17" s="31">
        <v>630</v>
      </c>
      <c r="G17" s="31">
        <v>650</v>
      </c>
      <c r="H17" s="1"/>
      <c r="I17" s="1"/>
    </row>
    <row r="18" spans="1:9">
      <c r="A18" s="2">
        <v>10</v>
      </c>
      <c r="B18" s="2" t="s">
        <v>13</v>
      </c>
      <c r="C18" s="31"/>
      <c r="D18" s="31"/>
      <c r="E18" s="202"/>
      <c r="F18" s="31"/>
      <c r="G18" s="31"/>
      <c r="H18" s="1"/>
      <c r="I18" s="1"/>
    </row>
    <row r="19" spans="1:9">
      <c r="A19" s="2">
        <v>11</v>
      </c>
      <c r="B19" s="2" t="s">
        <v>14</v>
      </c>
      <c r="C19" s="31"/>
      <c r="D19" s="31"/>
      <c r="E19" s="31"/>
      <c r="F19" s="31"/>
      <c r="G19" s="31"/>
      <c r="H19" s="1"/>
      <c r="I19" s="1"/>
    </row>
    <row r="20" spans="1:9">
      <c r="A20" s="2">
        <v>12</v>
      </c>
      <c r="B20" s="27" t="s">
        <v>86</v>
      </c>
      <c r="C20" s="31">
        <v>2079</v>
      </c>
      <c r="D20" s="31">
        <v>300</v>
      </c>
      <c r="E20" s="31">
        <v>306</v>
      </c>
      <c r="F20" s="31">
        <v>315</v>
      </c>
      <c r="G20" s="31">
        <v>325</v>
      </c>
      <c r="H20" s="1"/>
      <c r="I20" s="1"/>
    </row>
    <row r="21" spans="1:9">
      <c r="A21" s="3"/>
      <c r="B21" s="3" t="s">
        <v>15</v>
      </c>
      <c r="C21" s="32"/>
      <c r="D21" s="32"/>
      <c r="E21" s="32"/>
      <c r="F21" s="32"/>
      <c r="G21" s="31"/>
      <c r="H21" s="1"/>
      <c r="I21" s="1"/>
    </row>
    <row r="22" spans="1:9">
      <c r="A22" s="2"/>
      <c r="B22" s="2"/>
      <c r="C22" s="31"/>
      <c r="D22" s="31"/>
      <c r="E22" s="31"/>
      <c r="F22" s="31"/>
      <c r="G22" s="31"/>
      <c r="H22" s="1"/>
      <c r="I22" s="1"/>
    </row>
    <row r="23" spans="1:9">
      <c r="A23" s="3" t="s">
        <v>16</v>
      </c>
      <c r="B23" s="3" t="s">
        <v>17</v>
      </c>
      <c r="C23" s="32">
        <f>C24+C25+C26+C27+C28+C29+C30+C31+C32+C33+C34+C35+C36+C37</f>
        <v>47389</v>
      </c>
      <c r="D23" s="32">
        <f t="shared" ref="D23:G23" si="2">D24+D25+D26+D27+D28+D29+D30+D31+D32+D33+D34+D35+D36+D37</f>
        <v>69910</v>
      </c>
      <c r="E23" s="32">
        <f t="shared" si="2"/>
        <v>71307</v>
      </c>
      <c r="F23" s="32">
        <f t="shared" si="2"/>
        <v>73438</v>
      </c>
      <c r="G23" s="32">
        <f t="shared" si="2"/>
        <v>75633</v>
      </c>
      <c r="H23" s="1"/>
      <c r="I23" s="1"/>
    </row>
    <row r="24" spans="1:9">
      <c r="A24" s="2">
        <v>1</v>
      </c>
      <c r="B24" s="2" t="s">
        <v>18</v>
      </c>
      <c r="C24" s="33">
        <v>6733</v>
      </c>
      <c r="D24" s="31">
        <v>10000</v>
      </c>
      <c r="E24" s="31">
        <v>10200</v>
      </c>
      <c r="F24" s="34">
        <v>10506</v>
      </c>
      <c r="G24" s="31">
        <v>10821</v>
      </c>
      <c r="H24" s="1"/>
      <c r="I24" s="1"/>
    </row>
    <row r="25" spans="1:9">
      <c r="A25" s="2">
        <v>2</v>
      </c>
      <c r="B25" s="2" t="s">
        <v>19</v>
      </c>
      <c r="C25" s="33">
        <v>4255</v>
      </c>
      <c r="D25" s="31">
        <v>3100</v>
      </c>
      <c r="E25" s="31">
        <v>3162</v>
      </c>
      <c r="F25" s="34">
        <v>3257</v>
      </c>
      <c r="G25" s="31">
        <v>3355</v>
      </c>
      <c r="H25" s="1"/>
      <c r="I25" s="1"/>
    </row>
    <row r="26" spans="1:9">
      <c r="A26" s="2">
        <v>3</v>
      </c>
      <c r="B26" s="2" t="s">
        <v>20</v>
      </c>
      <c r="C26" s="33">
        <v>21423</v>
      </c>
      <c r="D26" s="31">
        <v>33070</v>
      </c>
      <c r="E26" s="31">
        <v>33731</v>
      </c>
      <c r="F26" s="34">
        <v>34742</v>
      </c>
      <c r="G26" s="31">
        <v>35784</v>
      </c>
      <c r="H26" s="1"/>
      <c r="I26" s="1"/>
    </row>
    <row r="27" spans="1:9">
      <c r="A27" s="2">
        <v>4</v>
      </c>
      <c r="B27" s="2" t="s">
        <v>84</v>
      </c>
      <c r="C27" s="33">
        <v>16</v>
      </c>
      <c r="D27" s="31">
        <v>500</v>
      </c>
      <c r="E27" s="31">
        <v>510</v>
      </c>
      <c r="F27" s="34">
        <v>525</v>
      </c>
      <c r="G27" s="31">
        <v>540</v>
      </c>
      <c r="H27" s="1"/>
      <c r="I27" s="1"/>
    </row>
    <row r="28" spans="1:9">
      <c r="A28" s="2">
        <v>5</v>
      </c>
      <c r="B28" s="2" t="s">
        <v>21</v>
      </c>
      <c r="C28" s="33">
        <v>638</v>
      </c>
      <c r="D28" s="31">
        <v>1200</v>
      </c>
      <c r="E28" s="31">
        <v>1224</v>
      </c>
      <c r="F28" s="34">
        <v>1260</v>
      </c>
      <c r="G28" s="31">
        <v>1298</v>
      </c>
      <c r="H28" s="1"/>
      <c r="I28" s="1"/>
    </row>
    <row r="29" spans="1:9">
      <c r="A29" s="2">
        <v>6</v>
      </c>
      <c r="B29" s="2" t="s">
        <v>22</v>
      </c>
      <c r="C29" s="33">
        <v>0</v>
      </c>
      <c r="D29" s="31">
        <v>0</v>
      </c>
      <c r="E29" s="31">
        <v>0</v>
      </c>
      <c r="F29" s="34">
        <v>0</v>
      </c>
      <c r="G29" s="31"/>
      <c r="H29" s="1"/>
      <c r="I29" s="1"/>
    </row>
    <row r="30" spans="1:9">
      <c r="A30" s="2">
        <v>7</v>
      </c>
      <c r="B30" s="2" t="s">
        <v>23</v>
      </c>
      <c r="C30" s="33">
        <v>639</v>
      </c>
      <c r="D30" s="31">
        <v>1200</v>
      </c>
      <c r="E30" s="31">
        <v>1224</v>
      </c>
      <c r="F30" s="34">
        <v>1260</v>
      </c>
      <c r="G30" s="31">
        <v>1298</v>
      </c>
      <c r="H30" s="1"/>
      <c r="I30" s="1"/>
    </row>
    <row r="31" spans="1:9">
      <c r="A31" s="2">
        <v>8</v>
      </c>
      <c r="B31" s="2" t="s">
        <v>24</v>
      </c>
      <c r="C31" s="33">
        <v>475</v>
      </c>
      <c r="D31" s="31">
        <v>500</v>
      </c>
      <c r="E31" s="31">
        <v>510</v>
      </c>
      <c r="F31" s="34">
        <v>520</v>
      </c>
      <c r="G31" s="31">
        <v>530</v>
      </c>
      <c r="H31" s="1"/>
      <c r="I31" s="1"/>
    </row>
    <row r="32" spans="1:9">
      <c r="A32" s="2">
        <v>9</v>
      </c>
      <c r="B32" s="2" t="s">
        <v>25</v>
      </c>
      <c r="C32" s="33">
        <v>786</v>
      </c>
      <c r="D32" s="31">
        <v>850</v>
      </c>
      <c r="E32" s="31">
        <v>867</v>
      </c>
      <c r="F32" s="34">
        <v>895</v>
      </c>
      <c r="G32" s="31">
        <v>920</v>
      </c>
      <c r="H32" s="1"/>
      <c r="I32" s="1"/>
    </row>
    <row r="33" spans="1:9">
      <c r="A33" s="2">
        <v>10</v>
      </c>
      <c r="B33" s="2" t="s">
        <v>26</v>
      </c>
      <c r="C33" s="33">
        <v>40</v>
      </c>
      <c r="D33" s="31">
        <v>200</v>
      </c>
      <c r="E33" s="31">
        <v>204</v>
      </c>
      <c r="F33" s="34">
        <v>210</v>
      </c>
      <c r="G33" s="31">
        <v>216</v>
      </c>
      <c r="H33" s="1"/>
      <c r="I33" s="1"/>
    </row>
    <row r="34" spans="1:9">
      <c r="A34" s="2">
        <v>11</v>
      </c>
      <c r="B34" s="11" t="s">
        <v>27</v>
      </c>
      <c r="C34" s="33">
        <v>513</v>
      </c>
      <c r="D34" s="31">
        <v>760</v>
      </c>
      <c r="E34" s="31">
        <v>775</v>
      </c>
      <c r="F34" s="34">
        <v>798</v>
      </c>
      <c r="G34" s="31">
        <v>822</v>
      </c>
      <c r="H34" s="1"/>
      <c r="I34" s="1"/>
    </row>
    <row r="35" spans="1:9">
      <c r="A35" s="2">
        <v>12</v>
      </c>
      <c r="B35" s="2" t="s">
        <v>28</v>
      </c>
      <c r="C35" s="33">
        <v>4297</v>
      </c>
      <c r="D35" s="31">
        <v>4300</v>
      </c>
      <c r="E35" s="31">
        <v>4386</v>
      </c>
      <c r="F35" s="34">
        <v>4517</v>
      </c>
      <c r="G35" s="31">
        <v>4653</v>
      </c>
      <c r="H35" s="1"/>
      <c r="I35" s="1"/>
    </row>
    <row r="36" spans="1:9">
      <c r="A36" s="2">
        <v>13</v>
      </c>
      <c r="B36" s="2" t="s">
        <v>29</v>
      </c>
      <c r="C36" s="33">
        <v>6234</v>
      </c>
      <c r="D36" s="31">
        <v>9170</v>
      </c>
      <c r="E36" s="31">
        <v>9353</v>
      </c>
      <c r="F36" s="34">
        <v>9633</v>
      </c>
      <c r="G36" s="31">
        <v>9922</v>
      </c>
      <c r="H36" s="1"/>
      <c r="I36" s="1"/>
    </row>
    <row r="37" spans="1:9">
      <c r="A37" s="2">
        <v>14</v>
      </c>
      <c r="B37" s="2" t="s">
        <v>30</v>
      </c>
      <c r="C37" s="31">
        <v>1340</v>
      </c>
      <c r="D37" s="31">
        <v>5060</v>
      </c>
      <c r="E37" s="31">
        <v>5161</v>
      </c>
      <c r="F37" s="34">
        <v>5315</v>
      </c>
      <c r="G37" s="31">
        <v>5474</v>
      </c>
      <c r="H37" s="1"/>
      <c r="I37" s="1"/>
    </row>
    <row r="38" spans="1:9">
      <c r="A38" s="3"/>
      <c r="B38" s="3" t="s">
        <v>31</v>
      </c>
      <c r="C38" s="32"/>
      <c r="D38" s="32"/>
      <c r="E38" s="32"/>
      <c r="F38" s="32"/>
      <c r="G38" s="31"/>
      <c r="H38" s="1"/>
      <c r="I38" s="1"/>
    </row>
    <row r="39" spans="1:9">
      <c r="A39" s="2"/>
      <c r="B39" s="2"/>
      <c r="C39" s="31"/>
      <c r="D39" s="31"/>
      <c r="E39" s="31"/>
      <c r="F39" s="31"/>
      <c r="G39" s="31"/>
      <c r="H39" s="1"/>
      <c r="I39" s="1"/>
    </row>
    <row r="40" spans="1:9" ht="26.25">
      <c r="A40" s="3" t="s">
        <v>32</v>
      </c>
      <c r="B40" s="10" t="s">
        <v>33</v>
      </c>
      <c r="C40" s="32">
        <f>C41+C42+C43+C44+C45+C46</f>
        <v>2537</v>
      </c>
      <c r="D40" s="32">
        <f t="shared" ref="D40:G40" si="3">D41+D42+D43+D44+D45+D46</f>
        <v>2960</v>
      </c>
      <c r="E40" s="32">
        <f t="shared" si="3"/>
        <v>3019</v>
      </c>
      <c r="F40" s="32">
        <f t="shared" si="3"/>
        <v>3109</v>
      </c>
      <c r="G40" s="32">
        <f t="shared" si="3"/>
        <v>3202</v>
      </c>
      <c r="H40" s="1"/>
      <c r="I40" s="1"/>
    </row>
    <row r="41" spans="1:9">
      <c r="A41" s="2">
        <v>1</v>
      </c>
      <c r="B41" s="2" t="s">
        <v>34</v>
      </c>
      <c r="C41" s="31"/>
      <c r="D41" s="31"/>
      <c r="E41" s="31"/>
      <c r="F41" s="31"/>
      <c r="G41" s="31"/>
      <c r="H41" s="1"/>
      <c r="I41" s="1"/>
    </row>
    <row r="42" spans="1:9">
      <c r="A42" s="2">
        <v>2</v>
      </c>
      <c r="B42" s="2" t="s">
        <v>35</v>
      </c>
      <c r="C42" s="31"/>
      <c r="D42" s="31"/>
      <c r="E42" s="31"/>
      <c r="F42" s="31"/>
      <c r="G42" s="31"/>
      <c r="H42" s="1"/>
      <c r="I42" s="1"/>
    </row>
    <row r="43" spans="1:9">
      <c r="A43" s="2">
        <v>3</v>
      </c>
      <c r="B43" s="2" t="s">
        <v>36</v>
      </c>
      <c r="C43" s="31"/>
      <c r="D43" s="31"/>
      <c r="E43" s="31"/>
      <c r="F43" s="31"/>
      <c r="G43" s="31"/>
      <c r="H43" s="1"/>
      <c r="I43" s="1"/>
    </row>
    <row r="44" spans="1:9">
      <c r="A44" s="2">
        <v>4</v>
      </c>
      <c r="B44" s="2" t="s">
        <v>37</v>
      </c>
      <c r="C44" s="31">
        <v>2537</v>
      </c>
      <c r="D44" s="31">
        <v>2600</v>
      </c>
      <c r="E44" s="31">
        <v>2652</v>
      </c>
      <c r="F44" s="31">
        <v>2731</v>
      </c>
      <c r="G44" s="31">
        <v>2813</v>
      </c>
      <c r="H44" s="1"/>
      <c r="I44" s="1"/>
    </row>
    <row r="45" spans="1:9">
      <c r="A45" s="2">
        <v>5</v>
      </c>
      <c r="B45" s="2" t="s">
        <v>38</v>
      </c>
      <c r="C45" s="31"/>
      <c r="D45" s="31">
        <v>360</v>
      </c>
      <c r="E45" s="31">
        <v>367</v>
      </c>
      <c r="F45" s="31">
        <v>378</v>
      </c>
      <c r="G45" s="31">
        <v>389</v>
      </c>
      <c r="H45" s="1"/>
      <c r="I45" s="1"/>
    </row>
    <row r="46" spans="1:9">
      <c r="A46" s="2">
        <v>6</v>
      </c>
      <c r="B46" s="2" t="s">
        <v>39</v>
      </c>
      <c r="C46" s="31"/>
      <c r="D46" s="31"/>
      <c r="E46" s="31"/>
      <c r="F46" s="31"/>
      <c r="G46" s="31"/>
      <c r="H46" s="1"/>
      <c r="I46" s="1"/>
    </row>
    <row r="47" spans="1:9">
      <c r="A47" s="3"/>
      <c r="B47" s="3" t="s">
        <v>40</v>
      </c>
      <c r="C47" s="32"/>
      <c r="D47" s="32"/>
      <c r="E47" s="32"/>
      <c r="F47" s="32"/>
      <c r="G47" s="31"/>
      <c r="H47" s="1"/>
      <c r="I47" s="1"/>
    </row>
    <row r="48" spans="1:9">
      <c r="A48" s="2" t="s">
        <v>41</v>
      </c>
      <c r="B48" s="9" t="s">
        <v>42</v>
      </c>
      <c r="C48" s="31"/>
      <c r="D48" s="31"/>
      <c r="E48" s="31"/>
      <c r="F48" s="31"/>
      <c r="G48" s="31"/>
      <c r="H48" s="1"/>
      <c r="I48" s="1"/>
    </row>
    <row r="49" spans="1:9">
      <c r="A49" s="2"/>
      <c r="B49" s="2"/>
      <c r="C49" s="31"/>
      <c r="D49" s="31"/>
      <c r="E49" s="31"/>
      <c r="F49" s="31"/>
      <c r="G49" s="31"/>
      <c r="H49" s="1"/>
      <c r="I49" s="1"/>
    </row>
    <row r="50" spans="1:9">
      <c r="A50" s="3" t="s">
        <v>43</v>
      </c>
      <c r="B50" s="3" t="s">
        <v>44</v>
      </c>
      <c r="C50" s="32">
        <f>C51+C52+C53+C54</f>
        <v>58713</v>
      </c>
      <c r="D50" s="32">
        <f t="shared" ref="D50:G50" si="4">D51+D52+D53+D54</f>
        <v>304847</v>
      </c>
      <c r="E50" s="32">
        <f t="shared" si="4"/>
        <v>714</v>
      </c>
      <c r="F50" s="32">
        <f t="shared" si="4"/>
        <v>735</v>
      </c>
      <c r="G50" s="32">
        <f t="shared" si="4"/>
        <v>757</v>
      </c>
      <c r="H50" s="1"/>
      <c r="I50" s="1"/>
    </row>
    <row r="51" spans="1:9">
      <c r="A51" s="6">
        <v>2</v>
      </c>
      <c r="B51" s="6" t="s">
        <v>45</v>
      </c>
      <c r="C51" s="34"/>
      <c r="D51" s="34"/>
      <c r="E51" s="31"/>
      <c r="F51" s="31"/>
      <c r="G51" s="31"/>
      <c r="H51" s="1"/>
      <c r="I51" s="1"/>
    </row>
    <row r="52" spans="1:9">
      <c r="A52" s="6">
        <v>3</v>
      </c>
      <c r="B52" s="11" t="s">
        <v>46</v>
      </c>
      <c r="C52" s="34"/>
      <c r="D52" s="34"/>
      <c r="E52" s="31"/>
      <c r="F52" s="31"/>
      <c r="G52" s="31"/>
      <c r="H52" s="1"/>
      <c r="I52" s="1"/>
    </row>
    <row r="53" spans="1:9">
      <c r="A53" s="6">
        <v>4</v>
      </c>
      <c r="B53" s="11" t="s">
        <v>47</v>
      </c>
      <c r="C53" s="34">
        <v>189</v>
      </c>
      <c r="D53" s="34">
        <v>700</v>
      </c>
      <c r="E53" s="31">
        <v>714</v>
      </c>
      <c r="F53" s="31">
        <v>735</v>
      </c>
      <c r="G53" s="31">
        <v>757</v>
      </c>
      <c r="H53" s="1"/>
      <c r="I53" s="1"/>
    </row>
    <row r="54" spans="1:9">
      <c r="A54" s="6">
        <v>5</v>
      </c>
      <c r="B54" s="11" t="s">
        <v>48</v>
      </c>
      <c r="C54" s="34">
        <v>58524</v>
      </c>
      <c r="D54" s="34">
        <v>304147</v>
      </c>
      <c r="E54" s="31"/>
      <c r="F54" s="31"/>
      <c r="G54" s="31"/>
      <c r="H54" s="1"/>
      <c r="I54" s="1"/>
    </row>
    <row r="55" spans="1:9">
      <c r="A55" s="3" t="s">
        <v>89</v>
      </c>
      <c r="B55" s="10" t="s">
        <v>49</v>
      </c>
      <c r="C55" s="32">
        <f>C50+C48+C40+C23+C8</f>
        <v>139544</v>
      </c>
      <c r="D55" s="32">
        <f t="shared" ref="D55:G55" si="5">D50+D48+D40+D23+D8</f>
        <v>411217</v>
      </c>
      <c r="E55" s="32">
        <f t="shared" si="5"/>
        <v>109210</v>
      </c>
      <c r="F55" s="32">
        <f t="shared" si="5"/>
        <v>112476</v>
      </c>
      <c r="G55" s="32">
        <f t="shared" si="5"/>
        <v>115844</v>
      </c>
      <c r="H55" s="1"/>
      <c r="I55" s="1"/>
    </row>
    <row r="56" spans="1:9" ht="26.25">
      <c r="A56" s="3" t="s">
        <v>50</v>
      </c>
      <c r="B56" s="10" t="s">
        <v>90</v>
      </c>
      <c r="C56" s="32">
        <f>C57+C58+C59+C60</f>
        <v>1168072</v>
      </c>
      <c r="D56" s="32">
        <f t="shared" ref="D56:G56" si="6">D57+D58+D59+D60</f>
        <v>1198881</v>
      </c>
      <c r="E56" s="32">
        <f t="shared" si="6"/>
        <v>1067111</v>
      </c>
      <c r="F56" s="32">
        <f t="shared" si="6"/>
        <v>1037924</v>
      </c>
      <c r="G56" s="32">
        <f t="shared" si="6"/>
        <v>1026814</v>
      </c>
      <c r="H56" s="1"/>
      <c r="I56" s="1"/>
    </row>
    <row r="57" spans="1:9">
      <c r="A57" s="6">
        <v>1</v>
      </c>
      <c r="B57" s="11" t="s">
        <v>51</v>
      </c>
      <c r="C57" s="34">
        <v>697667</v>
      </c>
      <c r="D57" s="34">
        <v>568365</v>
      </c>
      <c r="E57" s="32">
        <v>609769</v>
      </c>
      <c r="F57" s="31">
        <v>641392</v>
      </c>
      <c r="G57" s="32">
        <v>599533</v>
      </c>
      <c r="H57" s="1"/>
      <c r="I57" s="1"/>
    </row>
    <row r="58" spans="1:9">
      <c r="A58" s="6">
        <v>2</v>
      </c>
      <c r="B58" s="28" t="s">
        <v>87</v>
      </c>
      <c r="C58" s="34">
        <v>109469</v>
      </c>
      <c r="D58" s="34">
        <v>123055</v>
      </c>
      <c r="E58" s="32">
        <v>134249</v>
      </c>
      <c r="F58" s="31">
        <v>138276</v>
      </c>
      <c r="G58" s="32">
        <v>142425</v>
      </c>
      <c r="H58" s="1"/>
      <c r="I58" s="1"/>
    </row>
    <row r="59" spans="1:9">
      <c r="A59" s="6">
        <v>3</v>
      </c>
      <c r="B59" s="11" t="s">
        <v>88</v>
      </c>
      <c r="C59" s="34">
        <v>179886</v>
      </c>
      <c r="D59" s="34">
        <v>240220</v>
      </c>
      <c r="E59" s="32">
        <v>245024</v>
      </c>
      <c r="F59" s="31">
        <v>258256</v>
      </c>
      <c r="G59" s="32">
        <v>284856</v>
      </c>
      <c r="H59" s="1"/>
      <c r="I59" s="1"/>
    </row>
    <row r="60" spans="1:9">
      <c r="A60" s="6">
        <v>4</v>
      </c>
      <c r="B60" s="11" t="s">
        <v>52</v>
      </c>
      <c r="C60" s="34">
        <v>181050</v>
      </c>
      <c r="D60" s="32">
        <v>267241</v>
      </c>
      <c r="E60" s="32">
        <v>78069</v>
      </c>
      <c r="F60" s="202"/>
      <c r="G60" s="202"/>
      <c r="H60" s="1"/>
      <c r="I60" s="1"/>
    </row>
    <row r="61" spans="1:9">
      <c r="A61" s="2"/>
      <c r="B61" s="3" t="s">
        <v>91</v>
      </c>
      <c r="C61" s="35">
        <f>C56+C55</f>
        <v>1307616</v>
      </c>
      <c r="D61" s="35">
        <f t="shared" ref="D61:G61" si="7">D56+D55</f>
        <v>1610098</v>
      </c>
      <c r="E61" s="35">
        <f t="shared" si="7"/>
        <v>1176321</v>
      </c>
      <c r="F61" s="35">
        <f t="shared" si="7"/>
        <v>1150400</v>
      </c>
      <c r="G61" s="35">
        <f t="shared" si="7"/>
        <v>1142658</v>
      </c>
      <c r="H61" s="1"/>
      <c r="I61" s="1"/>
    </row>
    <row r="62" spans="1:9">
      <c r="A62" s="1"/>
      <c r="B62" s="308" t="s">
        <v>467</v>
      </c>
      <c r="C62" s="309"/>
      <c r="D62" s="310"/>
      <c r="E62" s="310"/>
      <c r="F62" s="311" t="s">
        <v>468</v>
      </c>
      <c r="G62" s="311"/>
      <c r="H62" s="1"/>
      <c r="I62" s="1"/>
    </row>
    <row r="63" spans="1:9">
      <c r="A63" s="1"/>
      <c r="B63" s="114"/>
      <c r="C63" s="114"/>
      <c r="D63" s="114"/>
      <c r="E63" s="114"/>
      <c r="H63" s="1"/>
      <c r="I63" s="1"/>
    </row>
    <row r="64" spans="1:9">
      <c r="B64" s="309" t="s">
        <v>464</v>
      </c>
      <c r="C64" s="309"/>
      <c r="D64" s="309"/>
      <c r="E64" s="309"/>
      <c r="F64" s="311" t="s">
        <v>463</v>
      </c>
    </row>
  </sheetData>
  <pageMargins left="0.16" right="0.16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tabSelected="1" topLeftCell="A20" workbookViewId="0">
      <selection activeCell="A21" sqref="A21:V39"/>
    </sheetView>
  </sheetViews>
  <sheetFormatPr defaultRowHeight="15"/>
  <cols>
    <col min="1" max="1" width="1.85546875" customWidth="1"/>
    <col min="2" max="2" width="8.7109375" customWidth="1"/>
    <col min="3" max="5" width="6.140625" customWidth="1"/>
    <col min="6" max="6" width="7" customWidth="1"/>
    <col min="7" max="7" width="5.85546875" customWidth="1"/>
    <col min="8" max="8" width="6.140625" customWidth="1"/>
    <col min="9" max="9" width="6.85546875" customWidth="1"/>
    <col min="10" max="10" width="6.5703125" customWidth="1"/>
    <col min="11" max="12" width="6.140625" customWidth="1"/>
    <col min="13" max="13" width="6.5703125" customWidth="1"/>
    <col min="14" max="15" width="6.140625" customWidth="1"/>
    <col min="16" max="16" width="6.28515625" customWidth="1"/>
    <col min="17" max="17" width="6.140625" customWidth="1"/>
    <col min="18" max="18" width="6.42578125" customWidth="1"/>
    <col min="19" max="19" width="5.85546875" customWidth="1"/>
    <col min="20" max="20" width="6.140625" customWidth="1"/>
    <col min="21" max="21" width="5.7109375" customWidth="1"/>
    <col min="22" max="22" width="6.42578125" customWidth="1"/>
    <col min="24" max="24" width="10.7109375" customWidth="1"/>
  </cols>
  <sheetData>
    <row r="1" spans="1:24">
      <c r="A1" s="311"/>
      <c r="B1" s="324" t="s">
        <v>0</v>
      </c>
      <c r="C1" s="324"/>
      <c r="D1" s="324"/>
    </row>
    <row r="2" spans="1:24">
      <c r="A2" s="17"/>
      <c r="B2" s="24" t="s">
        <v>1</v>
      </c>
      <c r="C2" s="24"/>
      <c r="D2" s="24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4">
      <c r="A3" s="17" t="s">
        <v>114</v>
      </c>
      <c r="B3" s="183"/>
      <c r="C3" s="17"/>
      <c r="D3" s="17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4">
      <c r="A4" s="17" t="s">
        <v>286</v>
      </c>
      <c r="B4" s="17"/>
      <c r="C4" s="17"/>
      <c r="D4" s="17"/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7" t="s">
        <v>53</v>
      </c>
      <c r="S4" s="18"/>
      <c r="T4" s="18"/>
      <c r="U4" s="18"/>
      <c r="V4" s="18"/>
    </row>
    <row r="5" spans="1:24">
      <c r="A5" s="322"/>
      <c r="B5" s="322"/>
      <c r="C5" s="313"/>
      <c r="D5" s="314"/>
      <c r="E5" s="314"/>
      <c r="F5" s="314"/>
      <c r="G5" s="315"/>
      <c r="H5" s="314"/>
      <c r="I5" s="314"/>
      <c r="J5" s="314"/>
      <c r="K5" s="315"/>
      <c r="L5" s="314"/>
      <c r="M5" s="314"/>
      <c r="N5" s="314"/>
      <c r="O5" s="315"/>
      <c r="P5" s="314"/>
      <c r="Q5" s="314"/>
      <c r="R5" s="314"/>
      <c r="S5" s="315"/>
      <c r="T5" s="314"/>
      <c r="U5" s="314"/>
      <c r="V5" s="316"/>
    </row>
    <row r="6" spans="1:24">
      <c r="A6" s="20"/>
      <c r="B6" s="20"/>
      <c r="C6" s="317"/>
      <c r="D6" s="318" t="s">
        <v>93</v>
      </c>
      <c r="E6" s="319"/>
      <c r="F6" s="318"/>
      <c r="G6" s="320"/>
      <c r="H6" s="318" t="s">
        <v>95</v>
      </c>
      <c r="I6" s="319"/>
      <c r="J6" s="318"/>
      <c r="K6" s="320" t="s">
        <v>96</v>
      </c>
      <c r="L6" s="318"/>
      <c r="M6" s="319"/>
      <c r="N6" s="318"/>
      <c r="O6" s="320" t="s">
        <v>97</v>
      </c>
      <c r="P6" s="318"/>
      <c r="Q6" s="319"/>
      <c r="R6" s="318"/>
      <c r="S6" s="320" t="s">
        <v>98</v>
      </c>
      <c r="T6" s="318"/>
      <c r="U6" s="319"/>
      <c r="V6" s="321"/>
    </row>
    <row r="7" spans="1:24">
      <c r="A7" s="20"/>
      <c r="B7" s="20"/>
      <c r="C7" s="207" t="s">
        <v>54</v>
      </c>
      <c r="D7" s="207" t="s">
        <v>55</v>
      </c>
      <c r="E7" s="208"/>
      <c r="F7" s="208"/>
      <c r="G7" s="207" t="s">
        <v>54</v>
      </c>
      <c r="H7" s="207" t="s">
        <v>54</v>
      </c>
      <c r="I7" s="208"/>
      <c r="J7" s="208"/>
      <c r="K7" s="207" t="s">
        <v>54</v>
      </c>
      <c r="L7" s="207" t="s">
        <v>54</v>
      </c>
      <c r="M7" s="208"/>
      <c r="N7" s="208"/>
      <c r="O7" s="207" t="s">
        <v>54</v>
      </c>
      <c r="P7" s="207" t="s">
        <v>55</v>
      </c>
      <c r="Q7" s="208"/>
      <c r="R7" s="208"/>
      <c r="S7" s="207" t="s">
        <v>54</v>
      </c>
      <c r="T7" s="207" t="s">
        <v>54</v>
      </c>
      <c r="U7" s="208"/>
      <c r="V7" s="208"/>
    </row>
    <row r="8" spans="1:24">
      <c r="A8" s="20"/>
      <c r="B8" s="20"/>
      <c r="C8" s="207"/>
      <c r="D8" s="207" t="s">
        <v>56</v>
      </c>
      <c r="E8" s="208"/>
      <c r="F8" s="208"/>
      <c r="G8" s="207"/>
      <c r="H8" s="207" t="s">
        <v>56</v>
      </c>
      <c r="I8" s="208"/>
      <c r="J8" s="208"/>
      <c r="K8" s="207"/>
      <c r="L8" s="207" t="s">
        <v>56</v>
      </c>
      <c r="M8" s="208"/>
      <c r="N8" s="208"/>
      <c r="O8" s="207"/>
      <c r="P8" s="207" t="s">
        <v>56</v>
      </c>
      <c r="Q8" s="208"/>
      <c r="R8" s="208"/>
      <c r="S8" s="207"/>
      <c r="T8" s="207" t="s">
        <v>56</v>
      </c>
      <c r="U8" s="208"/>
      <c r="V8" s="208"/>
    </row>
    <row r="9" spans="1:24" ht="19.5">
      <c r="A9" s="20"/>
      <c r="B9" s="20"/>
      <c r="C9" s="207" t="s">
        <v>57</v>
      </c>
      <c r="D9" s="207" t="s">
        <v>58</v>
      </c>
      <c r="E9" s="208" t="s">
        <v>59</v>
      </c>
      <c r="F9" s="208" t="s">
        <v>60</v>
      </c>
      <c r="G9" s="207" t="s">
        <v>57</v>
      </c>
      <c r="H9" s="207" t="s">
        <v>58</v>
      </c>
      <c r="I9" s="208" t="s">
        <v>59</v>
      </c>
      <c r="J9" s="208" t="s">
        <v>60</v>
      </c>
      <c r="K9" s="207" t="s">
        <v>57</v>
      </c>
      <c r="L9" s="207" t="s">
        <v>58</v>
      </c>
      <c r="M9" s="208" t="s">
        <v>59</v>
      </c>
      <c r="N9" s="208" t="s">
        <v>60</v>
      </c>
      <c r="O9" s="207" t="s">
        <v>57</v>
      </c>
      <c r="P9" s="207" t="s">
        <v>58</v>
      </c>
      <c r="Q9" s="208" t="s">
        <v>59</v>
      </c>
      <c r="R9" s="208" t="s">
        <v>60</v>
      </c>
      <c r="S9" s="208" t="s">
        <v>61</v>
      </c>
      <c r="T9" s="207" t="s">
        <v>58</v>
      </c>
      <c r="U9" s="208" t="s">
        <v>59</v>
      </c>
      <c r="V9" s="208" t="s">
        <v>60</v>
      </c>
    </row>
    <row r="10" spans="1:24" ht="26.25" customHeight="1">
      <c r="A10" s="323" t="s">
        <v>2</v>
      </c>
      <c r="B10" s="323" t="s">
        <v>62</v>
      </c>
      <c r="C10" s="207" t="s">
        <v>94</v>
      </c>
      <c r="D10" s="208" t="s">
        <v>115</v>
      </c>
      <c r="E10" s="208" t="s">
        <v>116</v>
      </c>
      <c r="F10" s="208"/>
      <c r="G10" s="208"/>
      <c r="H10" s="208"/>
      <c r="I10" s="208"/>
      <c r="J10" s="208"/>
      <c r="K10" s="207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</row>
    <row r="11" spans="1:24" ht="42.75" customHeight="1">
      <c r="A11" s="21">
        <v>1</v>
      </c>
      <c r="B11" s="22" t="s">
        <v>99</v>
      </c>
      <c r="C11" s="182">
        <v>60620</v>
      </c>
      <c r="D11" s="182">
        <v>20729</v>
      </c>
      <c r="E11" s="182">
        <v>36456</v>
      </c>
      <c r="F11" s="182">
        <f>C11+D11+E11</f>
        <v>117805</v>
      </c>
      <c r="G11" s="182">
        <v>87752</v>
      </c>
      <c r="H11" s="182">
        <v>35078</v>
      </c>
      <c r="I11" s="182">
        <v>90736</v>
      </c>
      <c r="J11" s="182">
        <f>G11+H11+I11</f>
        <v>213566</v>
      </c>
      <c r="K11" s="182">
        <v>90543</v>
      </c>
      <c r="L11" s="182">
        <v>36139</v>
      </c>
      <c r="M11" s="182">
        <v>1500</v>
      </c>
      <c r="N11" s="182">
        <f>K11+L11+M11</f>
        <v>128182</v>
      </c>
      <c r="O11" s="182">
        <v>93462</v>
      </c>
      <c r="P11" s="182">
        <v>37231</v>
      </c>
      <c r="Q11" s="182">
        <v>34000</v>
      </c>
      <c r="R11" s="182">
        <f>O11+P11+Q11</f>
        <v>164693</v>
      </c>
      <c r="S11" s="182">
        <v>96478</v>
      </c>
      <c r="T11" s="182">
        <v>38356</v>
      </c>
      <c r="U11" s="182">
        <v>20000</v>
      </c>
      <c r="V11" s="182">
        <f>S11+T11+U11</f>
        <v>154834</v>
      </c>
      <c r="X11" s="165">
        <f>V11-F11</f>
        <v>37029</v>
      </c>
    </row>
    <row r="12" spans="1:24" ht="31.5" customHeight="1">
      <c r="A12" s="21">
        <v>2</v>
      </c>
      <c r="B12" s="22" t="s">
        <v>100</v>
      </c>
      <c r="C12" s="182"/>
      <c r="D12" s="182"/>
      <c r="E12" s="182"/>
      <c r="F12" s="182">
        <f t="shared" ref="F12:F35" si="0">C12+D12+E12</f>
        <v>0</v>
      </c>
      <c r="G12" s="182"/>
      <c r="H12" s="182"/>
      <c r="I12" s="182"/>
      <c r="J12" s="182">
        <f t="shared" ref="J12:J36" si="1">G12+H12+I12</f>
        <v>0</v>
      </c>
      <c r="K12" s="182"/>
      <c r="L12" s="182"/>
      <c r="M12" s="182"/>
      <c r="N12" s="182">
        <f t="shared" ref="N12:N36" si="2">K12+L12+M12</f>
        <v>0</v>
      </c>
      <c r="O12" s="182"/>
      <c r="P12" s="182"/>
      <c r="Q12" s="182"/>
      <c r="R12" s="182">
        <f t="shared" ref="R12:R36" si="3">O12+P12+Q12</f>
        <v>0</v>
      </c>
      <c r="S12" s="182"/>
      <c r="T12" s="182"/>
      <c r="U12" s="182"/>
      <c r="V12" s="182">
        <f t="shared" ref="V12:V36" si="4">S12+T12+U12</f>
        <v>0</v>
      </c>
      <c r="X12" s="165">
        <f t="shared" ref="X12:X36" si="5">V12-F12</f>
        <v>0</v>
      </c>
    </row>
    <row r="13" spans="1:24" ht="34.5" customHeight="1">
      <c r="A13" s="21">
        <v>3</v>
      </c>
      <c r="B13" s="22" t="s">
        <v>101</v>
      </c>
      <c r="C13" s="182"/>
      <c r="D13" s="182"/>
      <c r="E13" s="182"/>
      <c r="F13" s="182">
        <f t="shared" si="0"/>
        <v>0</v>
      </c>
      <c r="G13" s="182"/>
      <c r="H13" s="182"/>
      <c r="I13" s="182"/>
      <c r="J13" s="182">
        <f t="shared" si="1"/>
        <v>0</v>
      </c>
      <c r="K13" s="182"/>
      <c r="L13" s="182"/>
      <c r="M13" s="182"/>
      <c r="N13" s="182">
        <f t="shared" si="2"/>
        <v>0</v>
      </c>
      <c r="O13" s="182"/>
      <c r="P13" s="182"/>
      <c r="Q13" s="182"/>
      <c r="R13" s="182">
        <f t="shared" si="3"/>
        <v>0</v>
      </c>
      <c r="S13" s="182"/>
      <c r="T13" s="182"/>
      <c r="U13" s="182"/>
      <c r="V13" s="182">
        <f t="shared" si="4"/>
        <v>0</v>
      </c>
      <c r="X13" s="165">
        <f t="shared" si="5"/>
        <v>0</v>
      </c>
    </row>
    <row r="14" spans="1:24" ht="22.5" customHeight="1">
      <c r="A14" s="21">
        <v>4</v>
      </c>
      <c r="B14" s="22" t="s">
        <v>102</v>
      </c>
      <c r="C14" s="182"/>
      <c r="D14" s="182"/>
      <c r="E14" s="182"/>
      <c r="F14" s="182">
        <f t="shared" si="0"/>
        <v>0</v>
      </c>
      <c r="G14" s="182"/>
      <c r="H14" s="182"/>
      <c r="I14" s="182"/>
      <c r="J14" s="182">
        <f t="shared" si="1"/>
        <v>0</v>
      </c>
      <c r="K14" s="182"/>
      <c r="L14" s="182"/>
      <c r="M14" s="182"/>
      <c r="N14" s="182">
        <f t="shared" si="2"/>
        <v>0</v>
      </c>
      <c r="O14" s="182"/>
      <c r="P14" s="182"/>
      <c r="Q14" s="182"/>
      <c r="R14" s="182">
        <f t="shared" si="3"/>
        <v>0</v>
      </c>
      <c r="S14" s="182"/>
      <c r="T14" s="182"/>
      <c r="U14" s="182"/>
      <c r="V14" s="182">
        <f t="shared" si="4"/>
        <v>0</v>
      </c>
      <c r="X14" s="165">
        <f t="shared" si="5"/>
        <v>0</v>
      </c>
    </row>
    <row r="15" spans="1:24" ht="29.25" customHeight="1">
      <c r="A15" s="21">
        <v>5</v>
      </c>
      <c r="B15" s="22" t="s">
        <v>103</v>
      </c>
      <c r="C15" s="182"/>
      <c r="D15" s="182"/>
      <c r="E15" s="182">
        <v>51699</v>
      </c>
      <c r="F15" s="182">
        <f t="shared" si="0"/>
        <v>51699</v>
      </c>
      <c r="G15" s="182"/>
      <c r="H15" s="182"/>
      <c r="I15" s="182">
        <v>52673</v>
      </c>
      <c r="J15" s="182">
        <f t="shared" si="1"/>
        <v>52673</v>
      </c>
      <c r="K15" s="182"/>
      <c r="L15" s="182"/>
      <c r="M15" s="182">
        <v>75231</v>
      </c>
      <c r="N15" s="182">
        <f t="shared" si="2"/>
        <v>75231</v>
      </c>
      <c r="O15" s="182"/>
      <c r="P15" s="182"/>
      <c r="Q15" s="182">
        <v>80508</v>
      </c>
      <c r="R15" s="182">
        <f t="shared" si="3"/>
        <v>80508</v>
      </c>
      <c r="S15" s="182"/>
      <c r="T15" s="182"/>
      <c r="U15" s="182">
        <v>71331</v>
      </c>
      <c r="V15" s="182">
        <f t="shared" si="4"/>
        <v>71331</v>
      </c>
      <c r="X15" s="165">
        <f t="shared" si="5"/>
        <v>19632</v>
      </c>
    </row>
    <row r="16" spans="1:24" ht="21" customHeight="1">
      <c r="A16" s="21">
        <v>6</v>
      </c>
      <c r="B16" s="22" t="s">
        <v>104</v>
      </c>
      <c r="C16" s="182"/>
      <c r="D16" s="182"/>
      <c r="E16" s="182"/>
      <c r="F16" s="182">
        <f t="shared" si="0"/>
        <v>0</v>
      </c>
      <c r="G16" s="182"/>
      <c r="H16" s="182"/>
      <c r="I16" s="182"/>
      <c r="J16" s="182">
        <f t="shared" si="1"/>
        <v>0</v>
      </c>
      <c r="K16" s="182"/>
      <c r="L16" s="182"/>
      <c r="M16" s="182"/>
      <c r="N16" s="182">
        <f t="shared" si="2"/>
        <v>0</v>
      </c>
      <c r="O16" s="182"/>
      <c r="P16" s="182"/>
      <c r="Q16" s="182"/>
      <c r="R16" s="182">
        <f t="shared" si="3"/>
        <v>0</v>
      </c>
      <c r="S16" s="182"/>
      <c r="T16" s="182"/>
      <c r="U16" s="182"/>
      <c r="V16" s="182">
        <f t="shared" si="4"/>
        <v>0</v>
      </c>
      <c r="X16" s="165">
        <f t="shared" si="5"/>
        <v>0</v>
      </c>
    </row>
    <row r="17" spans="1:26" ht="49.5" customHeight="1">
      <c r="A17" s="21">
        <v>7</v>
      </c>
      <c r="B17" s="22" t="s">
        <v>105</v>
      </c>
      <c r="C17" s="182">
        <v>10941</v>
      </c>
      <c r="D17" s="182">
        <v>18036</v>
      </c>
      <c r="E17" s="182"/>
      <c r="F17" s="182">
        <f t="shared" si="0"/>
        <v>28977</v>
      </c>
      <c r="G17" s="182">
        <v>16741</v>
      </c>
      <c r="H17" s="182">
        <v>31898</v>
      </c>
      <c r="I17" s="182"/>
      <c r="J17" s="182">
        <f t="shared" si="1"/>
        <v>48639</v>
      </c>
      <c r="K17" s="182">
        <v>17243</v>
      </c>
      <c r="L17" s="182">
        <v>33000</v>
      </c>
      <c r="M17" s="182">
        <v>0</v>
      </c>
      <c r="N17" s="182">
        <f t="shared" si="2"/>
        <v>50243</v>
      </c>
      <c r="O17" s="182">
        <v>17760</v>
      </c>
      <c r="P17" s="182">
        <v>36570</v>
      </c>
      <c r="Q17" s="182"/>
      <c r="R17" s="182">
        <f t="shared" si="3"/>
        <v>54330</v>
      </c>
      <c r="S17" s="182">
        <v>18293</v>
      </c>
      <c r="T17" s="182">
        <v>38570</v>
      </c>
      <c r="U17" s="182"/>
      <c r="V17" s="182">
        <f t="shared" si="4"/>
        <v>56863</v>
      </c>
      <c r="X17" s="165">
        <f t="shared" si="5"/>
        <v>27886</v>
      </c>
    </row>
    <row r="18" spans="1:26" ht="40.5" customHeight="1">
      <c r="A18" s="21">
        <v>8</v>
      </c>
      <c r="B18" s="22" t="s">
        <v>106</v>
      </c>
      <c r="C18" s="182"/>
      <c r="D18" s="182"/>
      <c r="E18" s="182"/>
      <c r="F18" s="182">
        <f t="shared" si="0"/>
        <v>0</v>
      </c>
      <c r="G18" s="182"/>
      <c r="H18" s="182"/>
      <c r="I18" s="182"/>
      <c r="J18" s="182">
        <f t="shared" si="1"/>
        <v>0</v>
      </c>
      <c r="K18" s="182"/>
      <c r="L18" s="182"/>
      <c r="M18" s="182"/>
      <c r="N18" s="182">
        <f t="shared" si="2"/>
        <v>0</v>
      </c>
      <c r="O18" s="182"/>
      <c r="P18" s="182"/>
      <c r="Q18" s="182"/>
      <c r="R18" s="182">
        <f t="shared" si="3"/>
        <v>0</v>
      </c>
      <c r="S18" s="182"/>
      <c r="T18" s="182"/>
      <c r="U18" s="182"/>
      <c r="V18" s="182">
        <f t="shared" si="4"/>
        <v>0</v>
      </c>
      <c r="X18" s="165">
        <f t="shared" si="5"/>
        <v>0</v>
      </c>
    </row>
    <row r="19" spans="1:26" ht="39.75" customHeight="1">
      <c r="A19" s="21">
        <v>9</v>
      </c>
      <c r="B19" s="206" t="s">
        <v>107</v>
      </c>
      <c r="C19" s="182"/>
      <c r="D19" s="182"/>
      <c r="E19" s="182"/>
      <c r="F19" s="182">
        <f t="shared" si="0"/>
        <v>0</v>
      </c>
      <c r="G19" s="182"/>
      <c r="H19" s="182"/>
      <c r="I19" s="182"/>
      <c r="J19" s="182">
        <f t="shared" si="1"/>
        <v>0</v>
      </c>
      <c r="K19" s="182"/>
      <c r="L19" s="182"/>
      <c r="M19" s="182"/>
      <c r="N19" s="182">
        <f t="shared" si="2"/>
        <v>0</v>
      </c>
      <c r="O19" s="182"/>
      <c r="P19" s="182"/>
      <c r="Q19" s="182"/>
      <c r="R19" s="182">
        <f t="shared" si="3"/>
        <v>0</v>
      </c>
      <c r="S19" s="182"/>
      <c r="T19" s="182"/>
      <c r="U19" s="182"/>
      <c r="V19" s="182">
        <f t="shared" si="4"/>
        <v>0</v>
      </c>
      <c r="X19" s="165">
        <f t="shared" si="5"/>
        <v>0</v>
      </c>
    </row>
    <row r="20" spans="1:26" ht="44.25" customHeight="1">
      <c r="A20" s="21">
        <v>10</v>
      </c>
      <c r="B20" s="22" t="s">
        <v>108</v>
      </c>
      <c r="C20" s="182"/>
      <c r="D20" s="182"/>
      <c r="E20" s="182">
        <v>199234</v>
      </c>
      <c r="F20" s="182">
        <f t="shared" si="0"/>
        <v>199234</v>
      </c>
      <c r="G20" s="182"/>
      <c r="H20" s="182"/>
      <c r="I20" s="182">
        <v>445935</v>
      </c>
      <c r="J20" s="182">
        <f t="shared" si="1"/>
        <v>445935</v>
      </c>
      <c r="K20" s="182"/>
      <c r="L20" s="182"/>
      <c r="M20" s="182">
        <v>162069</v>
      </c>
      <c r="N20" s="182">
        <f t="shared" si="2"/>
        <v>162069</v>
      </c>
      <c r="O20" s="182"/>
      <c r="P20" s="182"/>
      <c r="Q20" s="182"/>
      <c r="R20" s="182">
        <f t="shared" si="3"/>
        <v>0</v>
      </c>
      <c r="S20" s="182"/>
      <c r="T20" s="182"/>
      <c r="U20" s="182"/>
      <c r="V20" s="182">
        <f t="shared" si="4"/>
        <v>0</v>
      </c>
      <c r="X20" s="165">
        <f t="shared" si="5"/>
        <v>-199234</v>
      </c>
    </row>
    <row r="21" spans="1:26" ht="28.5" customHeight="1">
      <c r="A21" s="21">
        <v>11</v>
      </c>
      <c r="B21" s="22" t="s">
        <v>109</v>
      </c>
      <c r="C21" s="182">
        <v>810</v>
      </c>
      <c r="D21" s="182">
        <v>3893</v>
      </c>
      <c r="E21" s="182"/>
      <c r="F21" s="182">
        <f t="shared" si="0"/>
        <v>4703</v>
      </c>
      <c r="G21" s="182">
        <v>1457</v>
      </c>
      <c r="H21" s="182">
        <v>7550</v>
      </c>
      <c r="I21" s="182">
        <v>25000</v>
      </c>
      <c r="J21" s="182">
        <f t="shared" si="1"/>
        <v>34007</v>
      </c>
      <c r="K21" s="182">
        <v>1562</v>
      </c>
      <c r="L21" s="182">
        <v>8100</v>
      </c>
      <c r="M21" s="182"/>
      <c r="N21" s="182">
        <f t="shared" si="2"/>
        <v>9662</v>
      </c>
      <c r="O21" s="182">
        <v>1610</v>
      </c>
      <c r="P21" s="182">
        <v>8343</v>
      </c>
      <c r="Q21" s="182"/>
      <c r="R21" s="182">
        <f t="shared" si="3"/>
        <v>9953</v>
      </c>
      <c r="S21" s="182">
        <v>1660</v>
      </c>
      <c r="T21" s="182">
        <v>8600</v>
      </c>
      <c r="U21" s="182"/>
      <c r="V21" s="182">
        <f t="shared" si="4"/>
        <v>10260</v>
      </c>
      <c r="X21" s="165">
        <f t="shared" si="5"/>
        <v>5557</v>
      </c>
    </row>
    <row r="22" spans="1:26" ht="24" customHeight="1">
      <c r="A22" s="21">
        <v>12</v>
      </c>
      <c r="B22" s="22" t="s">
        <v>110</v>
      </c>
      <c r="C22" s="182">
        <v>6856</v>
      </c>
      <c r="D22" s="182">
        <v>1339</v>
      </c>
      <c r="E22" s="182"/>
      <c r="F22" s="182">
        <f t="shared" si="0"/>
        <v>8195</v>
      </c>
      <c r="G22" s="182">
        <v>8864</v>
      </c>
      <c r="H22" s="182">
        <v>2373</v>
      </c>
      <c r="I22" s="182"/>
      <c r="J22" s="182">
        <f t="shared" si="1"/>
        <v>11237</v>
      </c>
      <c r="K22" s="182">
        <v>9130</v>
      </c>
      <c r="L22" s="182">
        <v>2450</v>
      </c>
      <c r="M22" s="182"/>
      <c r="N22" s="182">
        <f t="shared" si="2"/>
        <v>11580</v>
      </c>
      <c r="O22" s="182">
        <v>9400</v>
      </c>
      <c r="P22" s="182">
        <v>2550</v>
      </c>
      <c r="Q22" s="182"/>
      <c r="R22" s="182">
        <f t="shared" si="3"/>
        <v>11950</v>
      </c>
      <c r="S22" s="182">
        <v>9682</v>
      </c>
      <c r="T22" s="182">
        <v>2630</v>
      </c>
      <c r="U22" s="182">
        <v>26600</v>
      </c>
      <c r="V22" s="182">
        <f t="shared" si="4"/>
        <v>38912</v>
      </c>
      <c r="X22" s="165">
        <f t="shared" si="5"/>
        <v>30717</v>
      </c>
    </row>
    <row r="23" spans="1:26" ht="37.5">
      <c r="A23" s="21">
        <v>13</v>
      </c>
      <c r="B23" s="22" t="s">
        <v>111</v>
      </c>
      <c r="C23" s="182"/>
      <c r="D23" s="182"/>
      <c r="E23" s="182"/>
      <c r="F23" s="182">
        <f t="shared" si="0"/>
        <v>0</v>
      </c>
      <c r="G23" s="182"/>
      <c r="H23" s="182"/>
      <c r="I23" s="182"/>
      <c r="J23" s="182">
        <f t="shared" si="1"/>
        <v>0</v>
      </c>
      <c r="K23" s="182"/>
      <c r="L23" s="182"/>
      <c r="M23" s="182"/>
      <c r="N23" s="182">
        <f t="shared" si="2"/>
        <v>0</v>
      </c>
      <c r="O23" s="182"/>
      <c r="P23" s="182"/>
      <c r="Q23" s="182"/>
      <c r="R23" s="182">
        <f t="shared" si="3"/>
        <v>0</v>
      </c>
      <c r="S23" s="182"/>
      <c r="T23" s="182"/>
      <c r="U23" s="182"/>
      <c r="V23" s="182">
        <f t="shared" si="4"/>
        <v>0</v>
      </c>
      <c r="X23" s="165">
        <f t="shared" si="5"/>
        <v>0</v>
      </c>
    </row>
    <row r="24" spans="1:26" ht="36" customHeight="1">
      <c r="A24" s="21">
        <v>14</v>
      </c>
      <c r="B24" s="22" t="s">
        <v>112</v>
      </c>
      <c r="C24" s="182"/>
      <c r="D24" s="182"/>
      <c r="E24" s="182"/>
      <c r="F24" s="182">
        <f t="shared" si="0"/>
        <v>0</v>
      </c>
      <c r="G24" s="182"/>
      <c r="H24" s="182"/>
      <c r="I24" s="182">
        <v>7765</v>
      </c>
      <c r="J24" s="182">
        <f t="shared" si="1"/>
        <v>7765</v>
      </c>
      <c r="K24" s="182"/>
      <c r="L24" s="182"/>
      <c r="M24" s="182"/>
      <c r="N24" s="182">
        <f t="shared" si="2"/>
        <v>0</v>
      </c>
      <c r="O24" s="182"/>
      <c r="P24" s="182"/>
      <c r="Q24" s="182"/>
      <c r="R24" s="182">
        <f t="shared" si="3"/>
        <v>0</v>
      </c>
      <c r="S24" s="182"/>
      <c r="T24" s="182"/>
      <c r="U24" s="182"/>
      <c r="V24" s="182">
        <f t="shared" si="4"/>
        <v>0</v>
      </c>
      <c r="X24" s="165">
        <f t="shared" si="5"/>
        <v>0</v>
      </c>
    </row>
    <row r="25" spans="1:26" ht="21.75" customHeight="1">
      <c r="A25" s="21">
        <v>15</v>
      </c>
      <c r="B25" s="22" t="s">
        <v>113</v>
      </c>
      <c r="C25" s="182">
        <v>11381</v>
      </c>
      <c r="D25" s="182">
        <v>427532</v>
      </c>
      <c r="E25" s="182"/>
      <c r="F25" s="182">
        <f t="shared" si="0"/>
        <v>438913</v>
      </c>
      <c r="G25" s="182">
        <v>14095</v>
      </c>
      <c r="H25" s="182">
        <v>498821</v>
      </c>
      <c r="I25" s="182"/>
      <c r="J25" s="182">
        <f t="shared" si="1"/>
        <v>512916</v>
      </c>
      <c r="K25" s="182">
        <v>14747</v>
      </c>
      <c r="L25" s="182">
        <v>513774</v>
      </c>
      <c r="M25" s="182"/>
      <c r="N25" s="182">
        <f t="shared" si="2"/>
        <v>528521</v>
      </c>
      <c r="O25" s="182">
        <v>15189</v>
      </c>
      <c r="P25" s="182">
        <v>539462</v>
      </c>
      <c r="Q25" s="182"/>
      <c r="R25" s="182">
        <f t="shared" si="3"/>
        <v>554651</v>
      </c>
      <c r="S25" s="182">
        <v>15700</v>
      </c>
      <c r="T25" s="182">
        <v>577224</v>
      </c>
      <c r="U25" s="182"/>
      <c r="V25" s="182">
        <f t="shared" si="4"/>
        <v>592924</v>
      </c>
      <c r="X25" s="165">
        <f t="shared" si="5"/>
        <v>154011</v>
      </c>
    </row>
    <row r="26" spans="1:26" ht="39" customHeight="1">
      <c r="A26" s="21">
        <v>16</v>
      </c>
      <c r="B26" s="22" t="s">
        <v>287</v>
      </c>
      <c r="C26" s="182"/>
      <c r="D26" s="182">
        <v>1767</v>
      </c>
      <c r="E26" s="182"/>
      <c r="F26" s="182">
        <f t="shared" si="0"/>
        <v>1767</v>
      </c>
      <c r="G26" s="182"/>
      <c r="H26" s="182">
        <v>11039</v>
      </c>
      <c r="I26" s="182"/>
      <c r="J26" s="182">
        <f t="shared" si="1"/>
        <v>11039</v>
      </c>
      <c r="K26" s="182"/>
      <c r="L26" s="182">
        <v>11370</v>
      </c>
      <c r="M26" s="182"/>
      <c r="N26" s="182">
        <f t="shared" si="2"/>
        <v>11370</v>
      </c>
      <c r="O26" s="182"/>
      <c r="P26" s="182">
        <v>11711</v>
      </c>
      <c r="Q26" s="182"/>
      <c r="R26" s="182">
        <f t="shared" si="3"/>
        <v>11711</v>
      </c>
      <c r="S26" s="182"/>
      <c r="T26" s="182">
        <v>12062</v>
      </c>
      <c r="U26" s="182"/>
      <c r="V26" s="182">
        <f t="shared" si="4"/>
        <v>12062</v>
      </c>
      <c r="X26" s="165">
        <f t="shared" si="5"/>
        <v>10295</v>
      </c>
    </row>
    <row r="27" spans="1:26" ht="60.75" customHeight="1">
      <c r="A27" s="21"/>
      <c r="B27" s="23" t="s">
        <v>63</v>
      </c>
      <c r="C27" s="182"/>
      <c r="D27" s="182"/>
      <c r="E27" s="182"/>
      <c r="F27" s="182">
        <f t="shared" si="0"/>
        <v>0</v>
      </c>
      <c r="G27" s="182"/>
      <c r="H27" s="182"/>
      <c r="I27" s="182"/>
      <c r="J27" s="182">
        <f t="shared" si="1"/>
        <v>0</v>
      </c>
      <c r="K27" s="182"/>
      <c r="L27" s="182"/>
      <c r="M27" s="182"/>
      <c r="N27" s="182">
        <f t="shared" si="2"/>
        <v>0</v>
      </c>
      <c r="O27" s="182"/>
      <c r="P27" s="182"/>
      <c r="Q27" s="182"/>
      <c r="R27" s="182">
        <f t="shared" si="3"/>
        <v>0</v>
      </c>
      <c r="S27" s="182"/>
      <c r="T27" s="182"/>
      <c r="U27" s="182"/>
      <c r="V27" s="182">
        <f t="shared" si="4"/>
        <v>0</v>
      </c>
      <c r="X27" s="165">
        <f t="shared" si="5"/>
        <v>0</v>
      </c>
      <c r="Z27">
        <v>311249</v>
      </c>
    </row>
    <row r="28" spans="1:26" ht="21" customHeight="1">
      <c r="A28" s="21">
        <v>1</v>
      </c>
      <c r="B28" s="22" t="s">
        <v>64</v>
      </c>
      <c r="C28" s="182">
        <v>62863</v>
      </c>
      <c r="D28" s="182">
        <v>21389</v>
      </c>
      <c r="E28" s="182">
        <v>20414</v>
      </c>
      <c r="F28" s="182">
        <f t="shared" si="0"/>
        <v>104666</v>
      </c>
      <c r="G28" s="182">
        <v>71766</v>
      </c>
      <c r="H28" s="182">
        <v>34051</v>
      </c>
      <c r="I28" s="290">
        <v>11805</v>
      </c>
      <c r="J28" s="182">
        <f t="shared" si="1"/>
        <v>117622</v>
      </c>
      <c r="K28" s="182">
        <v>73920</v>
      </c>
      <c r="L28" s="182">
        <v>35072</v>
      </c>
      <c r="M28" s="182">
        <v>11510</v>
      </c>
      <c r="N28" s="182">
        <f t="shared" si="2"/>
        <v>120502</v>
      </c>
      <c r="O28" s="182">
        <v>76140</v>
      </c>
      <c r="P28" s="182">
        <v>36125</v>
      </c>
      <c r="Q28" s="182">
        <v>18490</v>
      </c>
      <c r="R28" s="182">
        <f t="shared" si="3"/>
        <v>130755</v>
      </c>
      <c r="S28" s="182">
        <v>78425</v>
      </c>
      <c r="T28" s="182">
        <v>37210</v>
      </c>
      <c r="U28" s="182"/>
      <c r="V28" s="182">
        <f t="shared" si="4"/>
        <v>115635</v>
      </c>
      <c r="X28" s="165">
        <f t="shared" si="5"/>
        <v>10969</v>
      </c>
    </row>
    <row r="29" spans="1:26" ht="60" customHeight="1">
      <c r="A29" s="21">
        <v>2</v>
      </c>
      <c r="B29" s="22" t="s">
        <v>65</v>
      </c>
      <c r="C29" s="182">
        <v>2284</v>
      </c>
      <c r="D29" s="182">
        <v>979</v>
      </c>
      <c r="E29" s="182"/>
      <c r="F29" s="182">
        <f t="shared" si="0"/>
        <v>3263</v>
      </c>
      <c r="G29" s="182">
        <v>3004</v>
      </c>
      <c r="H29" s="182">
        <v>766</v>
      </c>
      <c r="I29" s="182"/>
      <c r="J29" s="182">
        <f t="shared" si="1"/>
        <v>3770</v>
      </c>
      <c r="K29" s="182">
        <v>3100</v>
      </c>
      <c r="L29" s="182">
        <v>790</v>
      </c>
      <c r="M29" s="182"/>
      <c r="N29" s="182">
        <f t="shared" si="2"/>
        <v>3890</v>
      </c>
      <c r="O29" s="182">
        <v>3195</v>
      </c>
      <c r="P29" s="182">
        <v>815</v>
      </c>
      <c r="Q29" s="182"/>
      <c r="R29" s="182">
        <f t="shared" si="3"/>
        <v>4010</v>
      </c>
      <c r="S29" s="182">
        <v>3290</v>
      </c>
      <c r="T29" s="182">
        <v>840</v>
      </c>
      <c r="U29" s="182"/>
      <c r="V29" s="182">
        <f t="shared" si="4"/>
        <v>4130</v>
      </c>
      <c r="X29" s="165">
        <f t="shared" si="5"/>
        <v>867</v>
      </c>
    </row>
    <row r="30" spans="1:26" ht="21" customHeight="1">
      <c r="A30" s="21">
        <v>3</v>
      </c>
      <c r="B30" s="22" t="s">
        <v>66</v>
      </c>
      <c r="C30" s="182">
        <v>1073</v>
      </c>
      <c r="D30" s="182"/>
      <c r="E30" s="182">
        <v>3682</v>
      </c>
      <c r="F30" s="182">
        <f t="shared" si="0"/>
        <v>4755</v>
      </c>
      <c r="G30" s="182">
        <v>2280</v>
      </c>
      <c r="H30" s="182">
        <v>800</v>
      </c>
      <c r="I30" s="182">
        <v>86223</v>
      </c>
      <c r="J30" s="182">
        <f t="shared" si="1"/>
        <v>89303</v>
      </c>
      <c r="K30" s="182">
        <v>2350</v>
      </c>
      <c r="L30" s="182">
        <v>1000</v>
      </c>
      <c r="M30" s="182"/>
      <c r="N30" s="182">
        <f t="shared" si="2"/>
        <v>3350</v>
      </c>
      <c r="O30" s="182">
        <v>2420</v>
      </c>
      <c r="P30" s="182">
        <v>1200</v>
      </c>
      <c r="Q30" s="182">
        <v>49758</v>
      </c>
      <c r="R30" s="182">
        <f t="shared" si="3"/>
        <v>53378</v>
      </c>
      <c r="S30" s="182">
        <v>2495</v>
      </c>
      <c r="T30" s="182">
        <v>1500</v>
      </c>
      <c r="U30" s="182">
        <v>4424</v>
      </c>
      <c r="V30" s="182">
        <f t="shared" si="4"/>
        <v>8419</v>
      </c>
      <c r="X30" s="165">
        <f t="shared" si="5"/>
        <v>3664</v>
      </c>
    </row>
    <row r="31" spans="1:26" ht="21.75" customHeight="1">
      <c r="A31" s="21">
        <v>4</v>
      </c>
      <c r="B31" s="22" t="s">
        <v>67</v>
      </c>
      <c r="C31" s="182">
        <v>6446</v>
      </c>
      <c r="D31" s="182">
        <v>7706</v>
      </c>
      <c r="E31" s="182"/>
      <c r="F31" s="182">
        <f t="shared" si="0"/>
        <v>14152</v>
      </c>
      <c r="G31" s="182">
        <v>12195</v>
      </c>
      <c r="H31" s="182">
        <v>2017</v>
      </c>
      <c r="I31" s="182"/>
      <c r="J31" s="182">
        <f t="shared" si="1"/>
        <v>14212</v>
      </c>
      <c r="K31" s="182">
        <v>12560</v>
      </c>
      <c r="L31" s="182">
        <v>2200</v>
      </c>
      <c r="M31" s="182"/>
      <c r="N31" s="182">
        <f t="shared" si="2"/>
        <v>14760</v>
      </c>
      <c r="O31" s="182">
        <v>13000</v>
      </c>
      <c r="P31" s="182">
        <v>2270</v>
      </c>
      <c r="Q31" s="182"/>
      <c r="R31" s="182">
        <f t="shared" si="3"/>
        <v>15270</v>
      </c>
      <c r="S31" s="182">
        <v>13400</v>
      </c>
      <c r="T31" s="182">
        <v>2350</v>
      </c>
      <c r="U31" s="182"/>
      <c r="V31" s="182">
        <f t="shared" si="4"/>
        <v>15750</v>
      </c>
      <c r="X31" s="165">
        <f t="shared" si="5"/>
        <v>1598</v>
      </c>
    </row>
    <row r="32" spans="1:26" ht="24" customHeight="1">
      <c r="A32" s="21">
        <v>5</v>
      </c>
      <c r="B32" s="22" t="s">
        <v>68</v>
      </c>
      <c r="C32" s="182">
        <v>5066</v>
      </c>
      <c r="D32" s="182">
        <v>249</v>
      </c>
      <c r="E32" s="182"/>
      <c r="F32" s="182">
        <f t="shared" si="0"/>
        <v>5315</v>
      </c>
      <c r="G32" s="182">
        <v>10546</v>
      </c>
      <c r="H32" s="182">
        <v>2356</v>
      </c>
      <c r="I32" s="182">
        <v>4100</v>
      </c>
      <c r="J32" s="182">
        <f t="shared" si="1"/>
        <v>17002</v>
      </c>
      <c r="K32" s="182">
        <v>10862</v>
      </c>
      <c r="L32" s="182">
        <v>2430</v>
      </c>
      <c r="M32" s="182"/>
      <c r="N32" s="182">
        <f t="shared" si="2"/>
        <v>13292</v>
      </c>
      <c r="O32" s="182">
        <v>11190</v>
      </c>
      <c r="P32" s="182">
        <v>2502</v>
      </c>
      <c r="Q32" s="182"/>
      <c r="R32" s="182">
        <f t="shared" si="3"/>
        <v>13692</v>
      </c>
      <c r="S32" s="182">
        <v>11525</v>
      </c>
      <c r="T32" s="182">
        <v>2600</v>
      </c>
      <c r="U32" s="182"/>
      <c r="V32" s="182">
        <f t="shared" si="4"/>
        <v>14125</v>
      </c>
      <c r="X32" s="165">
        <f t="shared" si="5"/>
        <v>8810</v>
      </c>
    </row>
    <row r="33" spans="1:24" ht="22.5" customHeight="1">
      <c r="A33" s="21">
        <v>6</v>
      </c>
      <c r="B33" s="22" t="s">
        <v>69</v>
      </c>
      <c r="C33" s="182"/>
      <c r="D33" s="182"/>
      <c r="E33" s="182"/>
      <c r="F33" s="182">
        <f t="shared" si="0"/>
        <v>0</v>
      </c>
      <c r="G33" s="182"/>
      <c r="H33" s="182"/>
      <c r="I33" s="182"/>
      <c r="J33" s="182">
        <f t="shared" si="1"/>
        <v>0</v>
      </c>
      <c r="K33" s="182"/>
      <c r="L33" s="182"/>
      <c r="M33" s="182"/>
      <c r="N33" s="182">
        <f t="shared" si="2"/>
        <v>0</v>
      </c>
      <c r="O33" s="182"/>
      <c r="P33" s="182"/>
      <c r="Q33" s="182"/>
      <c r="R33" s="182">
        <f t="shared" si="3"/>
        <v>0</v>
      </c>
      <c r="S33" s="182"/>
      <c r="T33" s="182"/>
      <c r="U33" s="182"/>
      <c r="V33" s="182">
        <f t="shared" si="4"/>
        <v>0</v>
      </c>
      <c r="X33" s="165">
        <f t="shared" si="5"/>
        <v>0</v>
      </c>
    </row>
    <row r="34" spans="1:24">
      <c r="A34" s="21">
        <v>7</v>
      </c>
      <c r="B34" s="22" t="s">
        <v>70</v>
      </c>
      <c r="C34" s="182">
        <v>15143</v>
      </c>
      <c r="D34" s="182">
        <v>4882</v>
      </c>
      <c r="E34" s="182"/>
      <c r="F34" s="182">
        <f t="shared" si="0"/>
        <v>20025</v>
      </c>
      <c r="G34" s="182">
        <v>23288</v>
      </c>
      <c r="H34" s="182">
        <v>7124</v>
      </c>
      <c r="I34" s="182"/>
      <c r="J34" s="182">
        <f t="shared" si="1"/>
        <v>30412</v>
      </c>
      <c r="K34" s="182">
        <v>30364</v>
      </c>
      <c r="L34" s="182">
        <v>13305</v>
      </c>
      <c r="M34" s="182">
        <v>0</v>
      </c>
      <c r="N34" s="182">
        <f t="shared" si="2"/>
        <v>43669</v>
      </c>
      <c r="O34" s="182">
        <v>31396</v>
      </c>
      <c r="P34" s="182">
        <v>14103</v>
      </c>
      <c r="Q34" s="182">
        <v>0</v>
      </c>
      <c r="R34" s="182">
        <f t="shared" si="3"/>
        <v>45499</v>
      </c>
      <c r="S34" s="182">
        <v>32464</v>
      </c>
      <c r="T34" s="182">
        <v>14949</v>
      </c>
      <c r="U34" s="182">
        <v>0</v>
      </c>
      <c r="V34" s="182">
        <f t="shared" si="4"/>
        <v>47413</v>
      </c>
      <c r="X34" s="165">
        <f t="shared" si="5"/>
        <v>27388</v>
      </c>
    </row>
    <row r="35" spans="1:24" ht="24" customHeight="1">
      <c r="A35" s="21">
        <v>8</v>
      </c>
      <c r="B35" s="22" t="s">
        <v>71</v>
      </c>
      <c r="C35" s="182"/>
      <c r="D35" s="182"/>
      <c r="E35" s="182"/>
      <c r="F35" s="182">
        <f t="shared" si="0"/>
        <v>0</v>
      </c>
      <c r="G35" s="182"/>
      <c r="H35" s="182"/>
      <c r="I35" s="182"/>
      <c r="J35" s="182">
        <f t="shared" si="1"/>
        <v>0</v>
      </c>
      <c r="K35" s="182"/>
      <c r="L35" s="182"/>
      <c r="M35" s="182"/>
      <c r="N35" s="182">
        <f t="shared" si="2"/>
        <v>0</v>
      </c>
      <c r="O35" s="182"/>
      <c r="P35" s="182"/>
      <c r="Q35" s="182"/>
      <c r="R35" s="182">
        <f t="shared" si="3"/>
        <v>0</v>
      </c>
      <c r="S35" s="182"/>
      <c r="T35" s="182"/>
      <c r="U35" s="182"/>
      <c r="V35" s="182">
        <f t="shared" si="4"/>
        <v>0</v>
      </c>
      <c r="X35" s="165">
        <f t="shared" si="5"/>
        <v>0</v>
      </c>
    </row>
    <row r="36" spans="1:24">
      <c r="A36" s="210"/>
      <c r="B36" s="211" t="s">
        <v>72</v>
      </c>
      <c r="C36" s="209">
        <f t="shared" ref="C36:I36" si="6">SUM(C11:C35)</f>
        <v>183483</v>
      </c>
      <c r="D36" s="209">
        <f t="shared" si="6"/>
        <v>508501</v>
      </c>
      <c r="E36" s="209">
        <f t="shared" si="6"/>
        <v>311485</v>
      </c>
      <c r="F36" s="209">
        <f t="shared" si="6"/>
        <v>1003469</v>
      </c>
      <c r="G36" s="209">
        <f t="shared" si="6"/>
        <v>251988</v>
      </c>
      <c r="H36" s="209">
        <f t="shared" si="6"/>
        <v>633873</v>
      </c>
      <c r="I36" s="209">
        <f t="shared" si="6"/>
        <v>724237</v>
      </c>
      <c r="J36" s="209">
        <f t="shared" si="1"/>
        <v>1610098</v>
      </c>
      <c r="K36" s="209">
        <f>SUM(K11:K35)</f>
        <v>266381</v>
      </c>
      <c r="L36" s="209">
        <f>SUM(L11:L35)</f>
        <v>659630</v>
      </c>
      <c r="M36" s="209">
        <f>SUM(M11:M35)</f>
        <v>250310</v>
      </c>
      <c r="N36" s="209">
        <f t="shared" si="2"/>
        <v>1176321</v>
      </c>
      <c r="O36" s="209">
        <f>SUM(O11:O35)</f>
        <v>274762</v>
      </c>
      <c r="P36" s="209">
        <f>SUM(P11:P35)</f>
        <v>692882</v>
      </c>
      <c r="Q36" s="209">
        <f>SUM(Q11:Q35)</f>
        <v>182756</v>
      </c>
      <c r="R36" s="209">
        <f t="shared" si="3"/>
        <v>1150400</v>
      </c>
      <c r="S36" s="209">
        <f>SUM(S11:S35)</f>
        <v>283412</v>
      </c>
      <c r="T36" s="209">
        <f>SUM(T11:T35)</f>
        <v>736891</v>
      </c>
      <c r="U36" s="209">
        <f>SUM(U11:U35)</f>
        <v>122355</v>
      </c>
      <c r="V36" s="209">
        <f t="shared" si="4"/>
        <v>1142658</v>
      </c>
      <c r="X36" s="165">
        <f t="shared" si="5"/>
        <v>139189</v>
      </c>
    </row>
    <row r="37" spans="1:24">
      <c r="A37" s="19"/>
      <c r="B37" s="1"/>
      <c r="C37" s="308" t="s">
        <v>467</v>
      </c>
      <c r="D37" s="309"/>
      <c r="E37" s="310"/>
      <c r="F37" s="310"/>
      <c r="K37" s="18"/>
      <c r="L37" s="18"/>
      <c r="M37" s="18"/>
      <c r="N37" s="17"/>
      <c r="O37" s="311" t="s">
        <v>468</v>
      </c>
      <c r="P37" s="311"/>
      <c r="Q37" s="18"/>
      <c r="R37" s="18"/>
      <c r="S37" s="18"/>
      <c r="T37" s="18"/>
      <c r="U37" s="18"/>
      <c r="V37" s="18"/>
    </row>
    <row r="38" spans="1:24">
      <c r="A38" s="16"/>
      <c r="B38" s="1"/>
      <c r="C38" s="114"/>
      <c r="D38" s="114"/>
      <c r="E38" s="114"/>
      <c r="F38" s="114"/>
      <c r="K38" s="18"/>
      <c r="L38" s="18"/>
      <c r="M38" s="18"/>
      <c r="N38" s="17"/>
      <c r="Q38" s="18"/>
      <c r="R38" s="18"/>
      <c r="S38" s="18"/>
      <c r="T38" s="18"/>
      <c r="U38" s="18"/>
      <c r="V38" s="18"/>
    </row>
    <row r="39" spans="1:24">
      <c r="A39" s="24"/>
      <c r="B39" s="311" t="s">
        <v>465</v>
      </c>
      <c r="E39" s="309"/>
      <c r="K39" s="110"/>
      <c r="L39" s="312"/>
      <c r="M39" s="110"/>
      <c r="N39" s="110"/>
      <c r="O39" s="311" t="s">
        <v>463</v>
      </c>
      <c r="R39" s="110"/>
      <c r="S39" s="312"/>
      <c r="T39" s="18"/>
      <c r="U39" s="18"/>
      <c r="V39" s="18"/>
    </row>
    <row r="40" spans="1:24">
      <c r="C40" s="308"/>
      <c r="D40" s="309"/>
      <c r="E40" s="310"/>
      <c r="F40" s="310"/>
      <c r="J40" s="110"/>
      <c r="K40" s="110"/>
      <c r="L40" s="109"/>
      <c r="M40" s="110"/>
      <c r="N40" s="110"/>
      <c r="Q40" s="311"/>
      <c r="R40" s="311"/>
      <c r="S40" s="109"/>
    </row>
    <row r="41" spans="1:24">
      <c r="G41" s="109"/>
      <c r="H41" s="109"/>
      <c r="I41" s="109"/>
      <c r="J41" s="110"/>
      <c r="K41" s="110"/>
      <c r="L41" s="109"/>
      <c r="M41" s="110"/>
      <c r="N41" s="110"/>
    </row>
    <row r="42" spans="1:24">
      <c r="G42" s="109"/>
      <c r="H42" s="109"/>
      <c r="I42" s="109"/>
      <c r="J42" s="110"/>
      <c r="K42" s="110"/>
      <c r="L42" s="109"/>
      <c r="M42" s="110"/>
      <c r="N42" s="110"/>
    </row>
  </sheetData>
  <pageMargins left="0.17" right="0.17" top="0.75" bottom="0.46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topLeftCell="A108" workbookViewId="0">
      <selection activeCell="A127" sqref="A127:H129"/>
    </sheetView>
  </sheetViews>
  <sheetFormatPr defaultRowHeight="15"/>
  <cols>
    <col min="1" max="1" width="22.42578125" customWidth="1"/>
    <col min="2" max="2" width="16.28515625" customWidth="1"/>
    <col min="3" max="3" width="21" customWidth="1"/>
    <col min="4" max="4" width="14.7109375" customWidth="1"/>
    <col min="5" max="5" width="10.7109375" customWidth="1"/>
    <col min="8" max="8" width="17.7109375" customWidth="1"/>
  </cols>
  <sheetData>
    <row r="1" spans="1:8">
      <c r="A1" s="212" t="s">
        <v>0</v>
      </c>
      <c r="B1" s="213"/>
      <c r="C1" s="37"/>
      <c r="D1" s="37"/>
      <c r="E1" s="37"/>
      <c r="F1" s="37"/>
      <c r="G1" s="37"/>
      <c r="H1" s="37"/>
    </row>
    <row r="2" spans="1:8">
      <c r="A2" s="212" t="s">
        <v>1</v>
      </c>
      <c r="B2" s="213"/>
      <c r="C2" s="37"/>
      <c r="D2" s="37"/>
      <c r="E2" s="37"/>
      <c r="F2" s="37"/>
      <c r="G2" s="37"/>
      <c r="H2" s="37"/>
    </row>
    <row r="3" spans="1:8">
      <c r="A3" s="36"/>
      <c r="B3" s="37"/>
      <c r="C3" s="37"/>
      <c r="D3" s="37"/>
      <c r="E3" s="37"/>
      <c r="F3" s="37"/>
      <c r="G3" s="37"/>
      <c r="H3" s="37"/>
    </row>
    <row r="4" spans="1:8">
      <c r="A4" s="36" t="s">
        <v>288</v>
      </c>
      <c r="B4" s="37"/>
      <c r="C4" s="37"/>
      <c r="D4" s="37"/>
      <c r="E4" s="37"/>
      <c r="F4" s="37"/>
      <c r="G4" s="37"/>
      <c r="H4" s="37"/>
    </row>
    <row r="5" spans="1:8" ht="15.75" thickBot="1">
      <c r="A5" s="37"/>
      <c r="B5" s="37"/>
      <c r="C5" s="37"/>
      <c r="D5" s="37"/>
      <c r="E5" s="37"/>
      <c r="F5" s="37"/>
      <c r="G5" s="37"/>
      <c r="H5" s="37"/>
    </row>
    <row r="6" spans="1:8">
      <c r="A6" s="38" t="s">
        <v>117</v>
      </c>
      <c r="B6" s="39"/>
      <c r="C6" s="40"/>
      <c r="D6" s="41">
        <v>2017</v>
      </c>
      <c r="E6" s="42"/>
      <c r="F6" s="43"/>
      <c r="G6" s="44" t="s">
        <v>118</v>
      </c>
      <c r="H6" s="45" t="s">
        <v>119</v>
      </c>
    </row>
    <row r="7" spans="1:8">
      <c r="A7" s="46"/>
      <c r="B7" s="47"/>
      <c r="C7" s="48"/>
      <c r="D7" s="49"/>
      <c r="E7" s="48"/>
      <c r="F7" s="50"/>
      <c r="G7" s="51"/>
      <c r="H7" s="52" t="s">
        <v>119</v>
      </c>
    </row>
    <row r="8" spans="1:8" ht="15.75" thickBot="1">
      <c r="A8" s="53" t="s">
        <v>120</v>
      </c>
      <c r="B8" s="334" t="s">
        <v>121</v>
      </c>
      <c r="C8" s="335"/>
      <c r="D8" s="335"/>
      <c r="E8" s="336"/>
      <c r="F8" s="48"/>
      <c r="G8" s="54" t="s">
        <v>119</v>
      </c>
      <c r="H8" s="55" t="s">
        <v>119</v>
      </c>
    </row>
    <row r="9" spans="1:8">
      <c r="A9" s="56"/>
      <c r="B9" s="48"/>
      <c r="C9" s="48"/>
      <c r="D9" s="48"/>
      <c r="E9" s="48"/>
      <c r="F9" s="48"/>
      <c r="G9" s="57"/>
      <c r="H9" s="58"/>
    </row>
    <row r="10" spans="1:8">
      <c r="A10" s="53" t="s">
        <v>122</v>
      </c>
      <c r="B10" s="337" t="s">
        <v>1</v>
      </c>
      <c r="C10" s="338"/>
      <c r="D10" s="338"/>
      <c r="E10" s="338"/>
      <c r="F10" s="338"/>
      <c r="G10" s="339"/>
      <c r="H10" s="58"/>
    </row>
    <row r="11" spans="1:8">
      <c r="A11" s="56"/>
      <c r="B11" s="48"/>
      <c r="C11" s="48"/>
      <c r="D11" s="48"/>
      <c r="E11" s="48"/>
      <c r="F11" s="48"/>
      <c r="G11" s="48"/>
      <c r="H11" s="58"/>
    </row>
    <row r="12" spans="1:8">
      <c r="A12" s="53" t="s">
        <v>123</v>
      </c>
      <c r="B12" s="340" t="s">
        <v>222</v>
      </c>
      <c r="C12" s="341"/>
      <c r="D12" s="48"/>
      <c r="E12" s="48"/>
      <c r="F12" s="48"/>
      <c r="G12" s="48"/>
      <c r="H12" s="58"/>
    </row>
    <row r="13" spans="1:8" ht="15.75" thickBot="1">
      <c r="A13" s="56"/>
      <c r="B13" s="48"/>
      <c r="C13" s="48"/>
      <c r="D13" s="48"/>
      <c r="E13" s="48"/>
      <c r="F13" s="48"/>
      <c r="G13" s="48"/>
      <c r="H13" s="58"/>
    </row>
    <row r="14" spans="1:8" ht="15.75" thickBot="1">
      <c r="A14" s="56"/>
      <c r="B14" s="48"/>
      <c r="C14" s="48"/>
      <c r="D14" s="48"/>
      <c r="E14" s="59" t="s">
        <v>124</v>
      </c>
      <c r="F14" s="48"/>
      <c r="G14" s="48"/>
      <c r="H14" s="58"/>
    </row>
    <row r="15" spans="1:8" ht="15.75" thickBot="1">
      <c r="A15" s="56"/>
      <c r="B15" s="48"/>
      <c r="C15" s="48"/>
      <c r="D15" s="48"/>
      <c r="E15" s="42"/>
      <c r="F15" s="48"/>
      <c r="G15" s="48"/>
      <c r="H15" s="58"/>
    </row>
    <row r="16" spans="1:8" ht="15.75" thickBot="1">
      <c r="A16" s="342" t="s">
        <v>125</v>
      </c>
      <c r="B16" s="343"/>
      <c r="C16" s="60"/>
      <c r="D16" s="61"/>
      <c r="E16" s="62" t="s">
        <v>126</v>
      </c>
      <c r="F16" s="344" t="s">
        <v>127</v>
      </c>
      <c r="G16" s="345"/>
      <c r="H16" s="346"/>
    </row>
    <row r="17" spans="1:8">
      <c r="A17" s="63"/>
      <c r="B17" s="64"/>
      <c r="C17" s="65" t="s">
        <v>128</v>
      </c>
      <c r="D17" s="66" t="s">
        <v>129</v>
      </c>
      <c r="E17" s="67">
        <v>2017</v>
      </c>
      <c r="F17" s="68">
        <v>2018</v>
      </c>
      <c r="G17" s="68">
        <v>2019</v>
      </c>
      <c r="H17" s="69">
        <v>2020</v>
      </c>
    </row>
    <row r="18" spans="1:8">
      <c r="A18" s="56" t="s">
        <v>1</v>
      </c>
      <c r="B18" s="58"/>
      <c r="C18" s="70" t="s">
        <v>130</v>
      </c>
      <c r="D18" s="71" t="s">
        <v>131</v>
      </c>
      <c r="E18" s="72">
        <f>E28+E36+E44+E52+E60+E68+E75+E82+E88+E95+E103+E109+E115+E121</f>
        <v>246599</v>
      </c>
      <c r="F18" s="72">
        <f t="shared" ref="F18:H18" si="0">F28+F36+F44+F52+F60+F68+F75+F82+F88+F95+F103+F109+F115+F121</f>
        <v>260671</v>
      </c>
      <c r="G18" s="72">
        <f t="shared" si="0"/>
        <v>268680</v>
      </c>
      <c r="H18" s="72">
        <f t="shared" si="0"/>
        <v>276934</v>
      </c>
    </row>
    <row r="19" spans="1:8">
      <c r="A19" s="56"/>
      <c r="B19" s="58"/>
      <c r="C19" s="70" t="s">
        <v>132</v>
      </c>
      <c r="D19" s="72" t="s">
        <v>133</v>
      </c>
      <c r="E19" s="72">
        <f t="shared" ref="E19:H21" si="1">E29+E37+E45+E53+E61+E69+E76+E83+E89+E96+E104+E110+E116+E122</f>
        <v>135002</v>
      </c>
      <c r="F19" s="72">
        <f t="shared" si="1"/>
        <v>145796</v>
      </c>
      <c r="G19" s="72">
        <f t="shared" si="1"/>
        <v>153350</v>
      </c>
      <c r="H19" s="72">
        <f t="shared" si="1"/>
        <v>159587</v>
      </c>
    </row>
    <row r="20" spans="1:8">
      <c r="A20" s="56"/>
      <c r="B20" s="58"/>
      <c r="C20" s="70" t="s">
        <v>134</v>
      </c>
      <c r="D20" s="72" t="s">
        <v>135</v>
      </c>
      <c r="E20" s="72">
        <f t="shared" si="1"/>
        <v>674529</v>
      </c>
      <c r="F20" s="72">
        <f t="shared" si="1"/>
        <v>175079</v>
      </c>
      <c r="G20" s="72">
        <f t="shared" si="1"/>
        <v>102248</v>
      </c>
      <c r="H20" s="72">
        <f t="shared" si="1"/>
        <v>122355</v>
      </c>
    </row>
    <row r="21" spans="1:8">
      <c r="A21" s="56"/>
      <c r="B21" s="58"/>
      <c r="C21" s="70" t="s">
        <v>136</v>
      </c>
      <c r="D21" s="72"/>
      <c r="E21" s="72">
        <f t="shared" si="1"/>
        <v>0</v>
      </c>
      <c r="F21" s="72">
        <v>0</v>
      </c>
      <c r="G21" s="72">
        <v>0</v>
      </c>
      <c r="H21" s="73">
        <v>0</v>
      </c>
    </row>
    <row r="22" spans="1:8" ht="15.75" thickBot="1">
      <c r="A22" s="74"/>
      <c r="B22" s="75"/>
      <c r="C22" s="76" t="s">
        <v>137</v>
      </c>
      <c r="D22" s="77"/>
      <c r="E22" s="78">
        <f>SUM(E18:E21)</f>
        <v>1056130</v>
      </c>
      <c r="F22" s="78">
        <f>SUM(F18:F21)</f>
        <v>581546</v>
      </c>
      <c r="G22" s="78">
        <f>SUM(G18:G21)</f>
        <v>524278</v>
      </c>
      <c r="H22" s="78">
        <f>SUM(H18:H21)</f>
        <v>558876</v>
      </c>
    </row>
    <row r="23" spans="1:8">
      <c r="A23" s="56"/>
      <c r="B23" s="48"/>
      <c r="C23" s="48"/>
      <c r="D23" s="48"/>
      <c r="E23" s="48"/>
      <c r="F23" s="48"/>
      <c r="G23" s="48"/>
      <c r="H23" s="58"/>
    </row>
    <row r="24" spans="1:8" ht="15.75" thickBot="1">
      <c r="A24" s="56"/>
      <c r="B24" s="48"/>
      <c r="C24" s="48"/>
      <c r="D24" s="48"/>
      <c r="E24" s="48"/>
      <c r="F24" s="48"/>
      <c r="G24" s="48"/>
      <c r="H24" s="58"/>
    </row>
    <row r="25" spans="1:8" ht="15.75" thickBot="1">
      <c r="A25" s="159" t="s">
        <v>138</v>
      </c>
      <c r="B25" s="145"/>
      <c r="C25" s="145"/>
      <c r="D25" s="145"/>
      <c r="E25" s="145"/>
      <c r="F25" s="145"/>
      <c r="G25" s="145"/>
      <c r="H25" s="146"/>
    </row>
    <row r="26" spans="1:8" ht="15.75" thickBot="1">
      <c r="A26" s="153" t="s">
        <v>119</v>
      </c>
      <c r="B26" s="154"/>
      <c r="C26" s="60"/>
      <c r="D26" s="61"/>
      <c r="E26" s="62" t="s">
        <v>126</v>
      </c>
      <c r="F26" s="144" t="s">
        <v>207</v>
      </c>
      <c r="G26" s="145"/>
      <c r="H26" s="146"/>
    </row>
    <row r="27" spans="1:8" ht="15.75" thickBot="1">
      <c r="A27" s="147" t="s">
        <v>139</v>
      </c>
      <c r="B27" s="148"/>
      <c r="C27" s="65" t="s">
        <v>128</v>
      </c>
      <c r="D27" s="66" t="s">
        <v>129</v>
      </c>
      <c r="E27" s="79">
        <v>2017</v>
      </c>
      <c r="F27" s="68">
        <v>2018</v>
      </c>
      <c r="G27" s="68">
        <v>2019</v>
      </c>
      <c r="H27" s="69">
        <v>2020</v>
      </c>
    </row>
    <row r="28" spans="1:8" ht="15.75" thickBot="1">
      <c r="A28" s="354" t="s">
        <v>199</v>
      </c>
      <c r="B28" s="355"/>
      <c r="C28" s="80" t="s">
        <v>130</v>
      </c>
      <c r="D28" s="81" t="s">
        <v>131</v>
      </c>
      <c r="E28" s="82">
        <v>82363</v>
      </c>
      <c r="F28" s="83">
        <v>84833</v>
      </c>
      <c r="G28" s="83">
        <v>87380</v>
      </c>
      <c r="H28" s="84">
        <v>90000</v>
      </c>
    </row>
    <row r="29" spans="1:8" ht="15.75" thickBot="1">
      <c r="A29" s="151" t="s">
        <v>140</v>
      </c>
      <c r="B29" s="152"/>
      <c r="C29" s="85" t="s">
        <v>132</v>
      </c>
      <c r="D29" s="86" t="s">
        <v>133</v>
      </c>
      <c r="E29" s="87">
        <v>46067</v>
      </c>
      <c r="F29" s="72">
        <v>47449</v>
      </c>
      <c r="G29" s="72">
        <v>48872</v>
      </c>
      <c r="H29" s="73">
        <v>50338</v>
      </c>
    </row>
    <row r="30" spans="1:8" ht="15.75" thickBot="1">
      <c r="A30" s="38" t="s">
        <v>141</v>
      </c>
      <c r="B30" s="88" t="s">
        <v>200</v>
      </c>
      <c r="C30" s="85" t="s">
        <v>134</v>
      </c>
      <c r="D30" s="86" t="s">
        <v>135</v>
      </c>
      <c r="E30" s="87">
        <v>90736</v>
      </c>
      <c r="F30" s="72">
        <v>1500</v>
      </c>
      <c r="G30" s="72">
        <v>34000</v>
      </c>
      <c r="H30" s="73">
        <v>20000</v>
      </c>
    </row>
    <row r="31" spans="1:8">
      <c r="A31" s="89"/>
      <c r="B31" s="90"/>
      <c r="C31" s="85" t="s">
        <v>136</v>
      </c>
      <c r="D31" s="91"/>
      <c r="E31" s="92">
        <v>0</v>
      </c>
      <c r="F31" s="72">
        <v>0</v>
      </c>
      <c r="G31" s="72">
        <v>0</v>
      </c>
      <c r="H31" s="73">
        <v>0</v>
      </c>
    </row>
    <row r="32" spans="1:8" ht="15.75" thickBot="1">
      <c r="A32" s="74"/>
      <c r="B32" s="75"/>
      <c r="C32" s="93" t="s">
        <v>137</v>
      </c>
      <c r="D32" s="94"/>
      <c r="E32" s="95">
        <f>SUM(E28:E31)</f>
        <v>219166</v>
      </c>
      <c r="F32" s="95">
        <f>SUM(F28:F31)</f>
        <v>133782</v>
      </c>
      <c r="G32" s="95">
        <f>SUM(G28:G31)</f>
        <v>170252</v>
      </c>
      <c r="H32" s="95">
        <f>SUM(H28:H31)</f>
        <v>160338</v>
      </c>
    </row>
    <row r="33" spans="1:8" ht="15.75" thickBot="1">
      <c r="A33" s="349" t="s">
        <v>138</v>
      </c>
      <c r="B33" s="345"/>
      <c r="C33" s="345"/>
      <c r="D33" s="345"/>
      <c r="E33" s="345"/>
      <c r="F33" s="345"/>
      <c r="G33" s="345"/>
      <c r="H33" s="346"/>
    </row>
    <row r="34" spans="1:8" ht="15.75" thickBot="1">
      <c r="A34" s="350" t="s">
        <v>119</v>
      </c>
      <c r="B34" s="351"/>
      <c r="C34" s="60"/>
      <c r="D34" s="61"/>
      <c r="E34" s="62" t="s">
        <v>126</v>
      </c>
      <c r="F34" s="344" t="s">
        <v>127</v>
      </c>
      <c r="G34" s="345"/>
      <c r="H34" s="346"/>
    </row>
    <row r="35" spans="1:8" ht="15.75" thickBot="1">
      <c r="A35" s="352" t="s">
        <v>139</v>
      </c>
      <c r="B35" s="353"/>
      <c r="C35" s="65" t="s">
        <v>128</v>
      </c>
      <c r="D35" s="66" t="s">
        <v>129</v>
      </c>
      <c r="E35" s="79">
        <v>2017</v>
      </c>
      <c r="F35" s="68">
        <v>2018</v>
      </c>
      <c r="G35" s="68">
        <v>2019</v>
      </c>
      <c r="H35" s="69">
        <v>2020</v>
      </c>
    </row>
    <row r="36" spans="1:8" ht="15.75" thickBot="1">
      <c r="A36" s="354"/>
      <c r="B36" s="355"/>
      <c r="C36" s="80" t="s">
        <v>130</v>
      </c>
      <c r="D36" s="81" t="s">
        <v>131</v>
      </c>
      <c r="E36" s="82">
        <v>16741</v>
      </c>
      <c r="F36" s="83">
        <v>17243</v>
      </c>
      <c r="G36" s="83">
        <v>17760</v>
      </c>
      <c r="H36" s="84">
        <v>18293</v>
      </c>
    </row>
    <row r="37" spans="1:8" ht="15.75" thickBot="1">
      <c r="A37" s="160" t="s">
        <v>105</v>
      </c>
      <c r="B37" s="161"/>
      <c r="C37" s="85" t="s">
        <v>132</v>
      </c>
      <c r="D37" s="86" t="s">
        <v>133</v>
      </c>
      <c r="E37" s="87">
        <v>31898</v>
      </c>
      <c r="F37" s="72">
        <v>33000</v>
      </c>
      <c r="G37" s="72">
        <v>36570</v>
      </c>
      <c r="H37" s="73">
        <v>38570</v>
      </c>
    </row>
    <row r="38" spans="1:8" ht="15.75" thickBot="1">
      <c r="A38" s="38" t="s">
        <v>141</v>
      </c>
      <c r="B38" s="88" t="s">
        <v>201</v>
      </c>
      <c r="C38" s="85" t="s">
        <v>134</v>
      </c>
      <c r="D38" s="86" t="s">
        <v>135</v>
      </c>
      <c r="E38" s="87">
        <v>0</v>
      </c>
      <c r="F38" s="72">
        <v>0</v>
      </c>
      <c r="G38" s="72">
        <v>0</v>
      </c>
      <c r="H38" s="73">
        <v>0</v>
      </c>
    </row>
    <row r="39" spans="1:8">
      <c r="A39" s="89"/>
      <c r="B39" s="90"/>
      <c r="C39" s="85" t="s">
        <v>136</v>
      </c>
      <c r="D39" s="91"/>
      <c r="E39" s="92">
        <v>0</v>
      </c>
      <c r="F39" s="72">
        <v>0</v>
      </c>
      <c r="G39" s="72">
        <v>0</v>
      </c>
      <c r="H39" s="73">
        <v>0</v>
      </c>
    </row>
    <row r="40" spans="1:8" ht="15.75" thickBot="1">
      <c r="A40" s="74"/>
      <c r="B40" s="75"/>
      <c r="C40" s="93" t="s">
        <v>137</v>
      </c>
      <c r="D40" s="94"/>
      <c r="E40" s="95">
        <f>SUM(E36:E39)</f>
        <v>48639</v>
      </c>
      <c r="F40" s="95">
        <f>SUM(F36:F39)</f>
        <v>50243</v>
      </c>
      <c r="G40" s="95">
        <f>SUM(G36:G39)</f>
        <v>54330</v>
      </c>
      <c r="H40" s="95">
        <f>SUM(H36:H39)</f>
        <v>56863</v>
      </c>
    </row>
    <row r="41" spans="1:8" ht="15.75" thickBot="1">
      <c r="A41" s="356" t="s">
        <v>138</v>
      </c>
      <c r="B41" s="357"/>
      <c r="C41" s="358"/>
      <c r="D41" s="358"/>
      <c r="E41" s="358"/>
      <c r="F41" s="358"/>
      <c r="G41" s="358"/>
      <c r="H41" s="359"/>
    </row>
    <row r="42" spans="1:8" ht="15.75" thickBot="1">
      <c r="A42" s="89"/>
      <c r="B42" s="90"/>
      <c r="C42" s="96"/>
      <c r="D42" s="97"/>
      <c r="E42" s="62" t="s">
        <v>126</v>
      </c>
      <c r="F42" s="344" t="s">
        <v>127</v>
      </c>
      <c r="G42" s="345"/>
      <c r="H42" s="346"/>
    </row>
    <row r="43" spans="1:8" ht="15.75" thickBot="1">
      <c r="A43" s="352" t="s">
        <v>139</v>
      </c>
      <c r="B43" s="353"/>
      <c r="C43" s="65" t="s">
        <v>128</v>
      </c>
      <c r="D43" s="98" t="s">
        <v>129</v>
      </c>
      <c r="E43" s="79">
        <v>2017</v>
      </c>
      <c r="F43" s="68">
        <v>2018</v>
      </c>
      <c r="G43" s="68">
        <v>2019</v>
      </c>
      <c r="H43" s="69">
        <v>2020</v>
      </c>
    </row>
    <row r="44" spans="1:8" ht="15.75" thickBot="1">
      <c r="A44" s="354"/>
      <c r="B44" s="355"/>
      <c r="C44" s="99" t="s">
        <v>130</v>
      </c>
      <c r="D44" s="71" t="s">
        <v>131</v>
      </c>
      <c r="E44" s="100">
        <v>1457</v>
      </c>
      <c r="F44" s="100">
        <v>1562</v>
      </c>
      <c r="G44" s="100">
        <v>1610</v>
      </c>
      <c r="H44" s="100">
        <v>1660</v>
      </c>
    </row>
    <row r="45" spans="1:8" ht="15.75" thickBot="1">
      <c r="A45" s="347" t="s">
        <v>202</v>
      </c>
      <c r="B45" s="348"/>
      <c r="C45" s="101" t="s">
        <v>132</v>
      </c>
      <c r="D45" s="72" t="s">
        <v>133</v>
      </c>
      <c r="E45" s="100">
        <v>7550</v>
      </c>
      <c r="F45" s="72">
        <v>8100</v>
      </c>
      <c r="G45" s="72">
        <v>8343</v>
      </c>
      <c r="H45" s="73">
        <v>8600</v>
      </c>
    </row>
    <row r="46" spans="1:8">
      <c r="A46" s="102" t="s">
        <v>141</v>
      </c>
      <c r="B46" s="103" t="s">
        <v>203</v>
      </c>
      <c r="C46" s="101" t="s">
        <v>134</v>
      </c>
      <c r="D46" s="72" t="s">
        <v>135</v>
      </c>
      <c r="E46" s="100">
        <v>25000</v>
      </c>
      <c r="F46" s="72">
        <v>0</v>
      </c>
      <c r="G46" s="72">
        <v>0</v>
      </c>
      <c r="H46" s="73">
        <v>0</v>
      </c>
    </row>
    <row r="47" spans="1:8">
      <c r="A47" s="104" t="s">
        <v>119</v>
      </c>
      <c r="B47" s="105"/>
      <c r="C47" s="101" t="s">
        <v>136</v>
      </c>
      <c r="D47" s="91"/>
      <c r="E47" s="100">
        <v>0</v>
      </c>
      <c r="F47" s="72">
        <v>0</v>
      </c>
      <c r="G47" s="72">
        <v>0</v>
      </c>
      <c r="H47" s="73">
        <v>0</v>
      </c>
    </row>
    <row r="48" spans="1:8" ht="15.75" thickBot="1">
      <c r="A48" s="74"/>
      <c r="B48" s="75"/>
      <c r="C48" s="106" t="s">
        <v>137</v>
      </c>
      <c r="D48" s="107"/>
      <c r="E48" s="108">
        <f>SUM(E44:E47)</f>
        <v>34007</v>
      </c>
      <c r="F48" s="108">
        <f>SUM(F44:F47)</f>
        <v>9662</v>
      </c>
      <c r="G48" s="108">
        <f>SUM(G44:G47)</f>
        <v>9953</v>
      </c>
      <c r="H48" s="108">
        <f>SUM(H44:H47)</f>
        <v>10260</v>
      </c>
    </row>
    <row r="49" spans="1:15" ht="15.75" thickBot="1">
      <c r="A49" s="155"/>
      <c r="B49" s="156"/>
      <c r="C49" s="157"/>
      <c r="D49" s="157"/>
      <c r="E49" s="157"/>
      <c r="F49" s="157"/>
      <c r="G49" s="157"/>
      <c r="H49" s="158"/>
    </row>
    <row r="50" spans="1:15" ht="15.75" thickBot="1">
      <c r="A50" s="89"/>
      <c r="B50" s="90"/>
      <c r="C50" s="96"/>
      <c r="D50" s="97"/>
      <c r="E50" s="62" t="s">
        <v>126</v>
      </c>
      <c r="F50" s="144" t="s">
        <v>206</v>
      </c>
      <c r="G50" s="145"/>
      <c r="H50" s="146"/>
    </row>
    <row r="51" spans="1:15" ht="15.75" thickBot="1">
      <c r="A51" s="147" t="s">
        <v>139</v>
      </c>
      <c r="B51" s="148"/>
      <c r="C51" s="65" t="s">
        <v>128</v>
      </c>
      <c r="D51" s="98" t="s">
        <v>129</v>
      </c>
      <c r="E51" s="79">
        <v>2017</v>
      </c>
      <c r="F51" s="68">
        <v>2018</v>
      </c>
      <c r="G51" s="68">
        <v>2019</v>
      </c>
      <c r="H51" s="69">
        <v>2020</v>
      </c>
    </row>
    <row r="52" spans="1:15" ht="15.75" thickBot="1">
      <c r="A52" s="149"/>
      <c r="B52" s="150"/>
      <c r="C52" s="99" t="s">
        <v>130</v>
      </c>
      <c r="D52" s="71" t="s">
        <v>131</v>
      </c>
      <c r="E52" s="100">
        <v>8864</v>
      </c>
      <c r="F52" s="100">
        <v>9130</v>
      </c>
      <c r="G52" s="100">
        <v>9400</v>
      </c>
      <c r="H52" s="100">
        <v>9682</v>
      </c>
    </row>
    <row r="53" spans="1:15" ht="15.75" thickBot="1">
      <c r="A53" s="162" t="s">
        <v>204</v>
      </c>
      <c r="B53" s="152"/>
      <c r="C53" s="101" t="s">
        <v>132</v>
      </c>
      <c r="D53" s="72" t="s">
        <v>133</v>
      </c>
      <c r="E53" s="100">
        <v>2373</v>
      </c>
      <c r="F53" s="72">
        <v>2450</v>
      </c>
      <c r="G53" s="72">
        <v>2550</v>
      </c>
      <c r="H53" s="73">
        <v>2630</v>
      </c>
    </row>
    <row r="54" spans="1:15">
      <c r="A54" s="102" t="s">
        <v>141</v>
      </c>
      <c r="B54" s="103" t="s">
        <v>205</v>
      </c>
      <c r="C54" s="101" t="s">
        <v>134</v>
      </c>
      <c r="D54" s="72" t="s">
        <v>135</v>
      </c>
      <c r="E54" s="100">
        <v>0</v>
      </c>
      <c r="F54" s="72">
        <v>0</v>
      </c>
      <c r="G54" s="72">
        <v>0</v>
      </c>
      <c r="H54" s="73">
        <v>26600</v>
      </c>
    </row>
    <row r="55" spans="1:15">
      <c r="A55" s="104" t="s">
        <v>119</v>
      </c>
      <c r="B55" s="105"/>
      <c r="C55" s="101" t="s">
        <v>136</v>
      </c>
      <c r="D55" s="91"/>
      <c r="E55" s="100">
        <v>0</v>
      </c>
      <c r="F55" s="72">
        <v>0</v>
      </c>
      <c r="G55" s="72">
        <v>0</v>
      </c>
      <c r="H55" s="73">
        <v>0</v>
      </c>
    </row>
    <row r="56" spans="1:15" ht="15.75" thickBot="1">
      <c r="A56" s="74"/>
      <c r="B56" s="75"/>
      <c r="C56" s="106" t="s">
        <v>137</v>
      </c>
      <c r="D56" s="107"/>
      <c r="E56" s="108">
        <f>SUM(E52:E55)</f>
        <v>11237</v>
      </c>
      <c r="F56" s="108">
        <f>SUM(F52:F55)</f>
        <v>11580</v>
      </c>
      <c r="G56" s="108">
        <f>SUM(G52:G55)</f>
        <v>11950</v>
      </c>
      <c r="H56" s="108">
        <f>SUM(H52:H55)</f>
        <v>38912</v>
      </c>
    </row>
    <row r="57" spans="1:15" ht="15.75" thickBot="1">
      <c r="A57" s="155"/>
      <c r="B57" s="156"/>
      <c r="C57" s="157"/>
      <c r="D57" s="157"/>
      <c r="E57" s="157"/>
      <c r="F57" s="157"/>
      <c r="G57" s="157"/>
      <c r="H57" s="158"/>
    </row>
    <row r="58" spans="1:15" ht="15.75" thickBot="1">
      <c r="A58" s="89"/>
      <c r="B58" s="90"/>
      <c r="C58" s="96"/>
      <c r="D58" s="97"/>
      <c r="E58" s="62" t="s">
        <v>126</v>
      </c>
      <c r="F58" s="144" t="s">
        <v>206</v>
      </c>
      <c r="G58" s="145"/>
      <c r="H58" s="146"/>
    </row>
    <row r="59" spans="1:15" ht="15.75" thickBot="1">
      <c r="A59" s="147" t="s">
        <v>139</v>
      </c>
      <c r="B59" s="148"/>
      <c r="C59" s="65" t="s">
        <v>128</v>
      </c>
      <c r="D59" s="98" t="s">
        <v>129</v>
      </c>
      <c r="E59" s="79">
        <v>2017</v>
      </c>
      <c r="F59" s="68">
        <v>2018</v>
      </c>
      <c r="G59" s="68">
        <v>2019</v>
      </c>
      <c r="H59" s="69">
        <v>2020</v>
      </c>
    </row>
    <row r="60" spans="1:15" ht="15.75" thickBot="1">
      <c r="A60" s="163" t="s">
        <v>209</v>
      </c>
      <c r="B60" s="150"/>
      <c r="C60" s="99" t="s">
        <v>130</v>
      </c>
      <c r="D60" s="71" t="s">
        <v>131</v>
      </c>
      <c r="E60" s="100">
        <v>71766</v>
      </c>
      <c r="F60" s="100">
        <v>73920</v>
      </c>
      <c r="G60" s="100">
        <v>76140</v>
      </c>
      <c r="H60" s="100">
        <v>78425</v>
      </c>
    </row>
    <row r="61" spans="1:15" ht="15.75" thickBot="1">
      <c r="A61" s="162"/>
      <c r="B61" s="152"/>
      <c r="C61" s="101" t="s">
        <v>132</v>
      </c>
      <c r="D61" s="72" t="s">
        <v>133</v>
      </c>
      <c r="E61" s="100">
        <v>34051</v>
      </c>
      <c r="F61" s="72">
        <v>35072</v>
      </c>
      <c r="G61" s="72">
        <v>36125</v>
      </c>
      <c r="H61" s="73">
        <v>37210</v>
      </c>
    </row>
    <row r="62" spans="1:15">
      <c r="A62" s="102" t="s">
        <v>141</v>
      </c>
      <c r="B62" s="103" t="s">
        <v>208</v>
      </c>
      <c r="C62" s="101" t="s">
        <v>134</v>
      </c>
      <c r="D62" s="72" t="s">
        <v>135</v>
      </c>
      <c r="E62" s="100">
        <v>11805</v>
      </c>
      <c r="F62" s="72">
        <v>11510</v>
      </c>
      <c r="G62" s="72">
        <v>18490</v>
      </c>
      <c r="H62" s="73">
        <v>0</v>
      </c>
      <c r="M62">
        <v>6140</v>
      </c>
      <c r="N62">
        <v>4965</v>
      </c>
      <c r="O62">
        <f>M62+N62</f>
        <v>11105</v>
      </c>
    </row>
    <row r="63" spans="1:15">
      <c r="A63" s="104" t="s">
        <v>119</v>
      </c>
      <c r="B63" s="105"/>
      <c r="C63" s="101" t="s">
        <v>136</v>
      </c>
      <c r="D63" s="91"/>
      <c r="E63" s="100">
        <v>0</v>
      </c>
      <c r="F63" s="72">
        <v>0</v>
      </c>
      <c r="G63" s="72">
        <v>0</v>
      </c>
      <c r="H63" s="73">
        <v>0</v>
      </c>
    </row>
    <row r="64" spans="1:15" ht="15.75" thickBot="1">
      <c r="A64" s="74"/>
      <c r="B64" s="75"/>
      <c r="C64" s="106" t="s">
        <v>137</v>
      </c>
      <c r="D64" s="107"/>
      <c r="E64" s="108">
        <f>SUM(E60:E63)</f>
        <v>117622</v>
      </c>
      <c r="F64" s="108">
        <f>SUM(F60:F63)</f>
        <v>120502</v>
      </c>
      <c r="G64" s="108">
        <f>SUM(G60:G63)</f>
        <v>130755</v>
      </c>
      <c r="H64" s="108">
        <f>SUM(H60:H63)</f>
        <v>115635</v>
      </c>
      <c r="O64">
        <v>267241</v>
      </c>
    </row>
    <row r="65" spans="1:15" ht="15.75" thickBot="1">
      <c r="A65" s="155"/>
      <c r="B65" s="156"/>
      <c r="C65" s="157"/>
      <c r="D65" s="157"/>
      <c r="E65" s="157"/>
      <c r="F65" s="157"/>
      <c r="G65" s="157"/>
      <c r="H65" s="158"/>
    </row>
    <row r="66" spans="1:15" ht="15.75" thickBot="1">
      <c r="A66" s="89"/>
      <c r="B66" s="90"/>
      <c r="C66" s="96"/>
      <c r="D66" s="97"/>
      <c r="E66" s="62" t="s">
        <v>126</v>
      </c>
      <c r="F66" s="144" t="s">
        <v>206</v>
      </c>
      <c r="G66" s="145"/>
      <c r="H66" s="146"/>
      <c r="O66">
        <f>O64-N62</f>
        <v>262276</v>
      </c>
    </row>
    <row r="67" spans="1:15" ht="15.75" thickBot="1">
      <c r="A67" s="147" t="s">
        <v>139</v>
      </c>
      <c r="B67" s="148"/>
      <c r="C67" s="65" t="s">
        <v>128</v>
      </c>
      <c r="D67" s="98" t="s">
        <v>129</v>
      </c>
      <c r="E67" s="79">
        <v>2017</v>
      </c>
      <c r="F67" s="68">
        <v>2018</v>
      </c>
      <c r="G67" s="68">
        <v>2019</v>
      </c>
      <c r="H67" s="69">
        <v>2020</v>
      </c>
      <c r="O67">
        <v>185439</v>
      </c>
    </row>
    <row r="68" spans="1:15" ht="15.75" thickBot="1">
      <c r="A68" s="149" t="s">
        <v>210</v>
      </c>
      <c r="B68" s="150"/>
      <c r="C68" s="99" t="s">
        <v>130</v>
      </c>
      <c r="D68" s="71" t="s">
        <v>131</v>
      </c>
      <c r="E68" s="100">
        <v>3004</v>
      </c>
      <c r="F68" s="100">
        <v>3100</v>
      </c>
      <c r="G68" s="100">
        <v>3195</v>
      </c>
      <c r="H68" s="100">
        <v>3290</v>
      </c>
    </row>
    <row r="69" spans="1:15" ht="15.75" thickBot="1">
      <c r="A69" s="162"/>
      <c r="B69" s="152"/>
      <c r="C69" s="101" t="s">
        <v>132</v>
      </c>
      <c r="D69" s="72" t="s">
        <v>133</v>
      </c>
      <c r="E69" s="100">
        <v>766</v>
      </c>
      <c r="F69" s="72">
        <v>790</v>
      </c>
      <c r="G69" s="72">
        <v>815</v>
      </c>
      <c r="H69" s="73">
        <v>840</v>
      </c>
      <c r="O69">
        <f>O66+O67</f>
        <v>447715</v>
      </c>
    </row>
    <row r="70" spans="1:15">
      <c r="A70" s="102" t="s">
        <v>141</v>
      </c>
      <c r="B70" s="103" t="s">
        <v>212</v>
      </c>
      <c r="C70" s="101" t="s">
        <v>134</v>
      </c>
      <c r="D70" s="72" t="s">
        <v>135</v>
      </c>
      <c r="E70" s="100">
        <v>0</v>
      </c>
      <c r="F70" s="72">
        <v>0</v>
      </c>
      <c r="G70" s="72">
        <v>0</v>
      </c>
      <c r="H70" s="73">
        <v>0</v>
      </c>
    </row>
    <row r="71" spans="1:15">
      <c r="A71" s="104" t="s">
        <v>119</v>
      </c>
      <c r="B71" s="105"/>
      <c r="C71" s="101" t="s">
        <v>136</v>
      </c>
      <c r="D71" s="91"/>
      <c r="E71" s="100">
        <v>0</v>
      </c>
      <c r="F71" s="72">
        <v>0</v>
      </c>
      <c r="G71" s="72">
        <v>0</v>
      </c>
      <c r="H71" s="73">
        <v>0</v>
      </c>
    </row>
    <row r="72" spans="1:15" ht="15.75" thickBot="1">
      <c r="A72" s="74"/>
      <c r="B72" s="75"/>
      <c r="C72" s="106" t="s">
        <v>137</v>
      </c>
      <c r="D72" s="107"/>
      <c r="E72" s="108">
        <f>SUM(E68:E71)</f>
        <v>3770</v>
      </c>
      <c r="F72" s="108">
        <f>SUM(F68:F71)</f>
        <v>3890</v>
      </c>
      <c r="G72" s="108">
        <f>SUM(G68:G71)</f>
        <v>4010</v>
      </c>
      <c r="H72" s="108">
        <f>SUM(H68:H71)</f>
        <v>4130</v>
      </c>
    </row>
    <row r="73" spans="1:15" ht="15.75" thickBot="1">
      <c r="A73" s="89"/>
      <c r="B73" s="90"/>
      <c r="C73" s="96"/>
      <c r="D73" s="97"/>
      <c r="E73" s="62" t="s">
        <v>126</v>
      </c>
      <c r="F73" s="144" t="s">
        <v>206</v>
      </c>
      <c r="G73" s="145"/>
      <c r="H73" s="146"/>
    </row>
    <row r="74" spans="1:15" ht="15.75" thickBot="1">
      <c r="A74" s="147" t="s">
        <v>139</v>
      </c>
      <c r="B74" s="148"/>
      <c r="C74" s="65" t="s">
        <v>128</v>
      </c>
      <c r="D74" s="98" t="s">
        <v>129</v>
      </c>
      <c r="E74" s="79">
        <v>2017</v>
      </c>
      <c r="F74" s="68">
        <v>2018</v>
      </c>
      <c r="G74" s="68">
        <v>2019</v>
      </c>
      <c r="H74" s="69">
        <v>2020</v>
      </c>
    </row>
    <row r="75" spans="1:15" ht="15.75" thickBot="1">
      <c r="A75" s="149"/>
      <c r="B75" s="150"/>
      <c r="C75" s="99" t="s">
        <v>130</v>
      </c>
      <c r="D75" s="71" t="s">
        <v>131</v>
      </c>
      <c r="E75" s="100">
        <v>2280</v>
      </c>
      <c r="F75" s="100">
        <v>2350</v>
      </c>
      <c r="G75" s="100">
        <v>2420</v>
      </c>
      <c r="H75" s="100">
        <v>2495</v>
      </c>
    </row>
    <row r="76" spans="1:15" ht="24" thickBot="1">
      <c r="A76" s="164" t="s">
        <v>211</v>
      </c>
      <c r="B76" s="152"/>
      <c r="C76" s="101" t="s">
        <v>132</v>
      </c>
      <c r="D76" s="72" t="s">
        <v>133</v>
      </c>
      <c r="E76" s="100">
        <v>800</v>
      </c>
      <c r="F76" s="72">
        <v>1000</v>
      </c>
      <c r="G76" s="72">
        <v>1200</v>
      </c>
      <c r="H76" s="73">
        <v>1500</v>
      </c>
    </row>
    <row r="77" spans="1:15">
      <c r="A77" s="102" t="s">
        <v>141</v>
      </c>
      <c r="B77" s="103" t="s">
        <v>215</v>
      </c>
      <c r="C77" s="101" t="s">
        <v>134</v>
      </c>
      <c r="D77" s="72" t="s">
        <v>135</v>
      </c>
      <c r="E77" s="289">
        <v>86223</v>
      </c>
      <c r="F77" s="72">
        <v>0</v>
      </c>
      <c r="G77" s="72">
        <v>49758</v>
      </c>
      <c r="H77" s="73">
        <v>4424</v>
      </c>
    </row>
    <row r="78" spans="1:15">
      <c r="A78" s="104" t="s">
        <v>119</v>
      </c>
      <c r="B78" s="105"/>
      <c r="C78" s="101" t="s">
        <v>136</v>
      </c>
      <c r="D78" s="91"/>
      <c r="E78" s="100">
        <v>0</v>
      </c>
      <c r="F78" s="72">
        <v>0</v>
      </c>
      <c r="G78" s="72">
        <v>0</v>
      </c>
      <c r="H78" s="73">
        <v>0</v>
      </c>
    </row>
    <row r="79" spans="1:15" ht="15.75" thickBot="1">
      <c r="A79" s="74"/>
      <c r="B79" s="75"/>
      <c r="C79" s="106" t="s">
        <v>137</v>
      </c>
      <c r="D79" s="107"/>
      <c r="E79" s="108">
        <f>SUM(E75:E78)</f>
        <v>89303</v>
      </c>
      <c r="F79" s="108">
        <f>SUM(F75:F78)</f>
        <v>3350</v>
      </c>
      <c r="G79" s="108">
        <f>SUM(G75:G78)</f>
        <v>53378</v>
      </c>
      <c r="H79" s="108">
        <f>SUM(H75:H78)</f>
        <v>8419</v>
      </c>
    </row>
    <row r="80" spans="1:15" ht="15.75" thickBot="1">
      <c r="A80" s="89"/>
      <c r="B80" s="90"/>
      <c r="C80" s="96"/>
      <c r="D80" s="97"/>
      <c r="E80" s="62" t="s">
        <v>126</v>
      </c>
      <c r="F80" s="144" t="s">
        <v>206</v>
      </c>
      <c r="G80" s="145"/>
      <c r="H80" s="146"/>
    </row>
    <row r="81" spans="1:8" ht="15.75" thickBot="1">
      <c r="A81" s="147" t="s">
        <v>139</v>
      </c>
      <c r="B81" s="148"/>
      <c r="C81" s="65" t="s">
        <v>128</v>
      </c>
      <c r="D81" s="98" t="s">
        <v>129</v>
      </c>
      <c r="E81" s="79">
        <v>2017</v>
      </c>
      <c r="F81" s="68">
        <v>2018</v>
      </c>
      <c r="G81" s="68">
        <v>2019</v>
      </c>
      <c r="H81" s="69">
        <v>2020</v>
      </c>
    </row>
    <row r="82" spans="1:8" ht="15.75" thickBot="1">
      <c r="A82" s="149"/>
      <c r="B82" s="150"/>
      <c r="C82" s="99" t="s">
        <v>130</v>
      </c>
      <c r="D82" s="71" t="s">
        <v>131</v>
      </c>
      <c r="E82" s="100">
        <v>12195</v>
      </c>
      <c r="F82" s="100">
        <v>12560</v>
      </c>
      <c r="G82" s="100">
        <v>13000</v>
      </c>
      <c r="H82" s="100">
        <v>13400</v>
      </c>
    </row>
    <row r="83" spans="1:8" ht="15.75" thickBot="1">
      <c r="A83" s="162" t="s">
        <v>213</v>
      </c>
      <c r="B83" s="152"/>
      <c r="C83" s="101" t="s">
        <v>132</v>
      </c>
      <c r="D83" s="72" t="s">
        <v>133</v>
      </c>
      <c r="E83" s="100">
        <v>2017</v>
      </c>
      <c r="F83" s="72">
        <v>2200</v>
      </c>
      <c r="G83" s="72">
        <v>2270</v>
      </c>
      <c r="H83" s="73">
        <v>2350</v>
      </c>
    </row>
    <row r="84" spans="1:8">
      <c r="A84" s="102" t="s">
        <v>141</v>
      </c>
      <c r="B84" s="103" t="s">
        <v>214</v>
      </c>
      <c r="C84" s="101" t="s">
        <v>134</v>
      </c>
      <c r="D84" s="72" t="s">
        <v>135</v>
      </c>
      <c r="E84" s="100">
        <v>0</v>
      </c>
      <c r="F84" s="72">
        <v>0</v>
      </c>
      <c r="G84" s="72">
        <v>0</v>
      </c>
      <c r="H84" s="73">
        <v>0</v>
      </c>
    </row>
    <row r="85" spans="1:8">
      <c r="A85" s="104" t="s">
        <v>119</v>
      </c>
      <c r="B85" s="105"/>
      <c r="C85" s="101" t="s">
        <v>136</v>
      </c>
      <c r="D85" s="91"/>
      <c r="E85" s="100">
        <v>0</v>
      </c>
      <c r="F85" s="72">
        <v>0</v>
      </c>
      <c r="G85" s="72">
        <v>0</v>
      </c>
      <c r="H85" s="73">
        <v>0</v>
      </c>
    </row>
    <row r="86" spans="1:8" ht="15.75" thickBot="1">
      <c r="A86" s="74"/>
      <c r="B86" s="75"/>
      <c r="C86" s="106" t="s">
        <v>137</v>
      </c>
      <c r="D86" s="107"/>
      <c r="E86" s="108">
        <f>SUM(E82:E85)</f>
        <v>14212</v>
      </c>
      <c r="F86" s="108">
        <f>SUM(F82:F85)</f>
        <v>14760</v>
      </c>
      <c r="G86" s="108">
        <f>SUM(G82:G85)</f>
        <v>15270</v>
      </c>
      <c r="H86" s="108">
        <f>SUM(H82:H85)</f>
        <v>15750</v>
      </c>
    </row>
    <row r="87" spans="1:8" ht="15.75" thickBot="1">
      <c r="A87" s="147" t="s">
        <v>139</v>
      </c>
      <c r="B87" s="148"/>
      <c r="C87" s="65" t="s">
        <v>128</v>
      </c>
      <c r="D87" s="98" t="s">
        <v>129</v>
      </c>
      <c r="E87" s="79">
        <v>2017</v>
      </c>
      <c r="F87" s="68">
        <v>2018</v>
      </c>
      <c r="G87" s="68">
        <v>2019</v>
      </c>
      <c r="H87" s="69">
        <v>2020</v>
      </c>
    </row>
    <row r="88" spans="1:8" ht="15.75" thickBot="1">
      <c r="A88" s="149"/>
      <c r="B88" s="150"/>
      <c r="C88" s="99" t="s">
        <v>130</v>
      </c>
      <c r="D88" s="71" t="s">
        <v>131</v>
      </c>
      <c r="E88" s="100">
        <v>10546</v>
      </c>
      <c r="F88" s="100">
        <v>10862</v>
      </c>
      <c r="G88" s="100">
        <v>11190</v>
      </c>
      <c r="H88" s="100">
        <v>11525</v>
      </c>
    </row>
    <row r="89" spans="1:8" ht="15.75" thickBot="1">
      <c r="A89" s="162" t="s">
        <v>68</v>
      </c>
      <c r="B89" s="152"/>
      <c r="C89" s="101" t="s">
        <v>132</v>
      </c>
      <c r="D89" s="72" t="s">
        <v>133</v>
      </c>
      <c r="E89" s="100">
        <v>2356</v>
      </c>
      <c r="F89" s="72">
        <v>2430</v>
      </c>
      <c r="G89" s="72">
        <v>2502</v>
      </c>
      <c r="H89" s="73">
        <v>2600</v>
      </c>
    </row>
    <row r="90" spans="1:8">
      <c r="A90" s="102" t="s">
        <v>141</v>
      </c>
      <c r="B90" s="103" t="s">
        <v>216</v>
      </c>
      <c r="C90" s="101" t="s">
        <v>134</v>
      </c>
      <c r="D90" s="72" t="s">
        <v>135</v>
      </c>
      <c r="E90" s="100">
        <v>4100</v>
      </c>
      <c r="F90" s="72">
        <v>0</v>
      </c>
      <c r="G90" s="72">
        <v>0</v>
      </c>
      <c r="H90" s="73">
        <v>0</v>
      </c>
    </row>
    <row r="91" spans="1:8">
      <c r="A91" s="104" t="s">
        <v>119</v>
      </c>
      <c r="B91" s="105"/>
      <c r="C91" s="101" t="s">
        <v>136</v>
      </c>
      <c r="D91" s="91"/>
      <c r="E91" s="100">
        <v>0</v>
      </c>
      <c r="F91" s="72">
        <v>0</v>
      </c>
      <c r="G91" s="72">
        <v>0</v>
      </c>
      <c r="H91" s="73">
        <v>0</v>
      </c>
    </row>
    <row r="92" spans="1:8" ht="15.75" thickBot="1">
      <c r="A92" s="74"/>
      <c r="B92" s="75"/>
      <c r="C92" s="106" t="s">
        <v>137</v>
      </c>
      <c r="D92" s="107"/>
      <c r="E92" s="108">
        <f>SUM(E88:E91)</f>
        <v>17002</v>
      </c>
      <c r="F92" s="108">
        <f>SUM(F88:F91)</f>
        <v>13292</v>
      </c>
      <c r="G92" s="108">
        <f>SUM(G88:G91)</f>
        <v>13692</v>
      </c>
      <c r="H92" s="108">
        <f>SUM(H88:H91)</f>
        <v>14125</v>
      </c>
    </row>
    <row r="93" spans="1:8" ht="15.75" thickBot="1">
      <c r="A93" s="56"/>
      <c r="B93" s="58"/>
      <c r="C93" s="48"/>
      <c r="D93" s="48"/>
      <c r="E93" s="48"/>
      <c r="F93" s="48"/>
      <c r="G93" s="48"/>
      <c r="H93" s="58"/>
    </row>
    <row r="94" spans="1:8" ht="15.75" thickBot="1">
      <c r="A94" s="147" t="s">
        <v>139</v>
      </c>
      <c r="B94" s="148"/>
      <c r="C94" s="65" t="s">
        <v>128</v>
      </c>
      <c r="D94" s="98" t="s">
        <v>129</v>
      </c>
      <c r="E94" s="79">
        <v>2017</v>
      </c>
      <c r="F94" s="68">
        <v>2018</v>
      </c>
      <c r="G94" s="68">
        <v>2019</v>
      </c>
      <c r="H94" s="69">
        <v>2020</v>
      </c>
    </row>
    <row r="95" spans="1:8" ht="15.75" thickBot="1">
      <c r="A95" s="149"/>
      <c r="B95" s="150"/>
      <c r="C95" s="99" t="s">
        <v>130</v>
      </c>
      <c r="D95" s="71" t="s">
        <v>131</v>
      </c>
      <c r="E95" s="100">
        <v>23288</v>
      </c>
      <c r="F95" s="100">
        <v>30364</v>
      </c>
      <c r="G95" s="100">
        <v>31396</v>
      </c>
      <c r="H95" s="100">
        <v>32464</v>
      </c>
    </row>
    <row r="96" spans="1:8" ht="15.75" thickBot="1">
      <c r="A96" s="162" t="s">
        <v>217</v>
      </c>
      <c r="B96" s="152"/>
      <c r="C96" s="101" t="s">
        <v>132</v>
      </c>
      <c r="D96" s="72" t="s">
        <v>133</v>
      </c>
      <c r="E96" s="100">
        <v>7124</v>
      </c>
      <c r="F96" s="72">
        <v>13305</v>
      </c>
      <c r="G96" s="72">
        <v>14103</v>
      </c>
      <c r="H96" s="73">
        <v>14949</v>
      </c>
    </row>
    <row r="97" spans="1:15">
      <c r="A97" s="102" t="s">
        <v>141</v>
      </c>
      <c r="B97" s="103" t="s">
        <v>218</v>
      </c>
      <c r="C97" s="101" t="s">
        <v>134</v>
      </c>
      <c r="D97" s="72" t="s">
        <v>135</v>
      </c>
      <c r="E97" s="100">
        <v>0</v>
      </c>
      <c r="F97" s="72">
        <v>0</v>
      </c>
      <c r="G97" s="72">
        <v>0</v>
      </c>
      <c r="H97" s="73">
        <v>0</v>
      </c>
    </row>
    <row r="98" spans="1:15">
      <c r="A98" s="104" t="s">
        <v>119</v>
      </c>
      <c r="B98" s="105"/>
      <c r="C98" s="101" t="s">
        <v>136</v>
      </c>
      <c r="D98" s="91"/>
      <c r="E98" s="100">
        <v>0</v>
      </c>
      <c r="F98" s="72">
        <v>0</v>
      </c>
      <c r="G98" s="72">
        <v>0</v>
      </c>
      <c r="H98" s="73">
        <v>0</v>
      </c>
    </row>
    <row r="99" spans="1:15" ht="15.75" thickBot="1">
      <c r="A99" s="74"/>
      <c r="B99" s="75"/>
      <c r="C99" s="106" t="s">
        <v>137</v>
      </c>
      <c r="D99" s="107"/>
      <c r="E99" s="108">
        <f>SUM(E95:E98)</f>
        <v>30412</v>
      </c>
      <c r="F99" s="108">
        <f>SUM(F95:F98)</f>
        <v>43669</v>
      </c>
      <c r="G99" s="108">
        <f>SUM(G95:G98)</f>
        <v>45499</v>
      </c>
      <c r="H99" s="108">
        <f>SUM(H95:H98)</f>
        <v>47413</v>
      </c>
    </row>
    <row r="100" spans="1:15">
      <c r="A100" s="56"/>
      <c r="B100" s="58"/>
      <c r="C100" s="48"/>
      <c r="D100" s="48"/>
      <c r="E100" s="48"/>
      <c r="F100" s="48"/>
      <c r="G100" s="48"/>
      <c r="H100" s="58"/>
    </row>
    <row r="101" spans="1:15" ht="15.75" thickBot="1">
      <c r="A101" s="56"/>
      <c r="B101" s="58"/>
      <c r="C101" s="48"/>
      <c r="D101" s="48"/>
      <c r="E101" s="48"/>
      <c r="F101" s="48"/>
      <c r="G101" s="48"/>
      <c r="H101" s="58"/>
    </row>
    <row r="102" spans="1:15" ht="15.75" thickBot="1">
      <c r="A102" s="147" t="s">
        <v>139</v>
      </c>
      <c r="B102" s="148"/>
      <c r="C102" s="65" t="s">
        <v>128</v>
      </c>
      <c r="D102" s="98" t="s">
        <v>129</v>
      </c>
      <c r="E102" s="79">
        <v>2017</v>
      </c>
      <c r="F102" s="68">
        <v>2018</v>
      </c>
      <c r="G102" s="68">
        <v>2019</v>
      </c>
      <c r="H102" s="69">
        <v>2020</v>
      </c>
      <c r="M102">
        <v>14095</v>
      </c>
      <c r="N102">
        <v>2139</v>
      </c>
      <c r="O102">
        <f>M102-N102</f>
        <v>11956</v>
      </c>
    </row>
    <row r="103" spans="1:15" ht="15.75" thickBot="1">
      <c r="A103" s="149"/>
      <c r="B103" s="150"/>
      <c r="C103" s="99" t="s">
        <v>130</v>
      </c>
      <c r="D103" s="71" t="s">
        <v>131</v>
      </c>
      <c r="E103" s="100">
        <v>2139</v>
      </c>
      <c r="F103" s="100">
        <v>2235</v>
      </c>
      <c r="G103" s="100">
        <v>2302</v>
      </c>
      <c r="H103" s="100">
        <v>2400</v>
      </c>
    </row>
    <row r="104" spans="1:15" ht="15.75" thickBot="1">
      <c r="A104" s="169" t="s">
        <v>223</v>
      </c>
      <c r="B104" s="152"/>
      <c r="C104" s="101" t="s">
        <v>132</v>
      </c>
      <c r="D104" s="72" t="s">
        <v>133</v>
      </c>
      <c r="E104" s="100"/>
      <c r="F104" s="72">
        <v>0</v>
      </c>
      <c r="G104" s="72">
        <v>0</v>
      </c>
      <c r="H104" s="73">
        <v>0</v>
      </c>
    </row>
    <row r="105" spans="1:15">
      <c r="A105" s="102" t="s">
        <v>141</v>
      </c>
      <c r="B105" s="103" t="s">
        <v>219</v>
      </c>
      <c r="C105" s="101" t="s">
        <v>134</v>
      </c>
      <c r="D105" s="72" t="s">
        <v>135</v>
      </c>
      <c r="E105" s="100">
        <v>0</v>
      </c>
      <c r="F105" s="72">
        <v>0</v>
      </c>
      <c r="G105" s="72">
        <v>0</v>
      </c>
      <c r="H105" s="73">
        <v>0</v>
      </c>
    </row>
    <row r="106" spans="1:15">
      <c r="A106" s="104" t="s">
        <v>119</v>
      </c>
      <c r="B106" s="105"/>
      <c r="C106" s="101" t="s">
        <v>136</v>
      </c>
      <c r="D106" s="91"/>
      <c r="E106" s="100">
        <v>0</v>
      </c>
      <c r="F106" s="72">
        <v>0</v>
      </c>
      <c r="G106" s="72">
        <v>0</v>
      </c>
      <c r="H106" s="73">
        <v>0</v>
      </c>
    </row>
    <row r="107" spans="1:15" ht="15.75" thickBot="1">
      <c r="A107" s="74"/>
      <c r="B107" s="75"/>
      <c r="C107" s="106" t="s">
        <v>137</v>
      </c>
      <c r="D107" s="107"/>
      <c r="E107" s="108">
        <f>SUM(E103:E106)</f>
        <v>2139</v>
      </c>
      <c r="F107" s="108">
        <f>SUM(F103:F106)</f>
        <v>2235</v>
      </c>
      <c r="G107" s="108">
        <f>SUM(G103:G106)</f>
        <v>2302</v>
      </c>
      <c r="H107" s="108">
        <f>SUM(H103:H106)</f>
        <v>2400</v>
      </c>
    </row>
    <row r="108" spans="1:15" ht="15.75" thickBot="1">
      <c r="A108" s="147" t="s">
        <v>139</v>
      </c>
      <c r="B108" s="148"/>
      <c r="C108" s="65" t="s">
        <v>128</v>
      </c>
      <c r="D108" s="98" t="s">
        <v>129</v>
      </c>
      <c r="E108" s="79">
        <v>2017</v>
      </c>
      <c r="F108" s="68">
        <v>2018</v>
      </c>
      <c r="G108" s="68">
        <v>2019</v>
      </c>
      <c r="H108" s="69">
        <v>2020</v>
      </c>
    </row>
    <row r="109" spans="1:15" ht="15.75" thickBot="1">
      <c r="A109" s="176" t="s">
        <v>224</v>
      </c>
      <c r="B109" s="150"/>
      <c r="C109" s="99" t="s">
        <v>130</v>
      </c>
      <c r="D109" s="71" t="s">
        <v>131</v>
      </c>
      <c r="E109" s="100">
        <v>11956</v>
      </c>
      <c r="F109" s="100">
        <v>12512</v>
      </c>
      <c r="G109" s="100">
        <v>12887</v>
      </c>
      <c r="H109" s="100">
        <v>13300</v>
      </c>
    </row>
    <row r="110" spans="1:15" ht="15.75" thickBot="1">
      <c r="A110" s="169"/>
      <c r="B110" s="152"/>
      <c r="C110" s="101" t="s">
        <v>132</v>
      </c>
      <c r="D110" s="72" t="s">
        <v>133</v>
      </c>
      <c r="E110" s="100"/>
      <c r="F110" s="72">
        <v>0</v>
      </c>
      <c r="G110" s="72">
        <v>0</v>
      </c>
      <c r="H110" s="73">
        <v>0</v>
      </c>
    </row>
    <row r="111" spans="1:15">
      <c r="A111" s="102" t="s">
        <v>141</v>
      </c>
      <c r="B111" s="103" t="s">
        <v>225</v>
      </c>
      <c r="C111" s="101" t="s">
        <v>134</v>
      </c>
      <c r="D111" s="72" t="s">
        <v>135</v>
      </c>
      <c r="E111" s="100">
        <v>0</v>
      </c>
      <c r="F111" s="72">
        <v>0</v>
      </c>
      <c r="G111" s="72">
        <v>0</v>
      </c>
      <c r="H111" s="73">
        <v>0</v>
      </c>
    </row>
    <row r="112" spans="1:15">
      <c r="A112" s="104" t="s">
        <v>119</v>
      </c>
      <c r="B112" s="105"/>
      <c r="C112" s="101" t="s">
        <v>136</v>
      </c>
      <c r="D112" s="91"/>
      <c r="E112" s="100">
        <v>0</v>
      </c>
      <c r="F112" s="72">
        <v>0</v>
      </c>
      <c r="G112" s="72">
        <v>0</v>
      </c>
      <c r="H112" s="73">
        <v>0</v>
      </c>
    </row>
    <row r="113" spans="1:8" ht="15.75" thickBot="1">
      <c r="A113" s="74"/>
      <c r="B113" s="75"/>
      <c r="C113" s="106" t="s">
        <v>137</v>
      </c>
      <c r="D113" s="107"/>
      <c r="E113" s="108">
        <f>SUM(E109:E112)</f>
        <v>11956</v>
      </c>
      <c r="F113" s="108">
        <f>SUM(F109:F112)</f>
        <v>12512</v>
      </c>
      <c r="G113" s="108">
        <f>SUM(G109:G112)</f>
        <v>12887</v>
      </c>
      <c r="H113" s="108">
        <f>SUM(H109:H112)</f>
        <v>13300</v>
      </c>
    </row>
    <row r="114" spans="1:8" ht="15.75" thickBot="1">
      <c r="A114" s="147" t="s">
        <v>139</v>
      </c>
      <c r="B114" s="148"/>
      <c r="C114" s="65" t="s">
        <v>128</v>
      </c>
      <c r="D114" s="98" t="s">
        <v>129</v>
      </c>
      <c r="E114" s="79">
        <v>2017</v>
      </c>
      <c r="F114" s="68">
        <v>2018</v>
      </c>
      <c r="G114" s="68">
        <v>2019</v>
      </c>
      <c r="H114" s="69">
        <v>2020</v>
      </c>
    </row>
    <row r="115" spans="1:8" ht="15.75" thickBot="1">
      <c r="A115" s="149"/>
      <c r="B115" s="150"/>
      <c r="C115" s="99" t="s">
        <v>130</v>
      </c>
      <c r="D115" s="71" t="s">
        <v>131</v>
      </c>
      <c r="E115" s="100">
        <v>0</v>
      </c>
      <c r="F115" s="100">
        <v>0</v>
      </c>
      <c r="G115" s="100">
        <v>0</v>
      </c>
      <c r="H115" s="100">
        <v>0</v>
      </c>
    </row>
    <row r="116" spans="1:8" ht="15.75" thickBot="1">
      <c r="A116" s="162" t="s">
        <v>220</v>
      </c>
      <c r="B116" s="152"/>
      <c r="C116" s="101" t="s">
        <v>132</v>
      </c>
      <c r="D116" s="72" t="s">
        <v>133</v>
      </c>
      <c r="E116" s="100">
        <v>0</v>
      </c>
      <c r="F116" s="72">
        <v>0</v>
      </c>
      <c r="G116" s="72">
        <v>0</v>
      </c>
      <c r="H116" s="73">
        <v>0</v>
      </c>
    </row>
    <row r="117" spans="1:8">
      <c r="A117" s="102" t="s">
        <v>141</v>
      </c>
      <c r="B117" s="103" t="s">
        <v>221</v>
      </c>
      <c r="C117" s="101" t="s">
        <v>134</v>
      </c>
      <c r="D117" s="72" t="s">
        <v>135</v>
      </c>
      <c r="E117" s="100">
        <v>445935</v>
      </c>
      <c r="F117" s="72">
        <v>162069</v>
      </c>
      <c r="G117" s="72">
        <v>0</v>
      </c>
      <c r="H117" s="73">
        <v>0</v>
      </c>
    </row>
    <row r="118" spans="1:8">
      <c r="A118" s="104" t="s">
        <v>119</v>
      </c>
      <c r="B118" s="105"/>
      <c r="C118" s="101" t="s">
        <v>136</v>
      </c>
      <c r="D118" s="91"/>
      <c r="E118" s="100">
        <v>0</v>
      </c>
      <c r="F118" s="72">
        <v>0</v>
      </c>
      <c r="G118" s="72">
        <v>0</v>
      </c>
      <c r="H118" s="73">
        <v>0</v>
      </c>
    </row>
    <row r="119" spans="1:8" ht="15.75" thickBot="1">
      <c r="A119" s="74"/>
      <c r="B119" s="75"/>
      <c r="C119" s="106" t="s">
        <v>137</v>
      </c>
      <c r="D119" s="107"/>
      <c r="E119" s="108">
        <f>SUM(E115:E118)</f>
        <v>445935</v>
      </c>
      <c r="F119" s="108">
        <f>SUM(F115:F118)</f>
        <v>162069</v>
      </c>
      <c r="G119" s="108">
        <f>SUM(G115:G118)</f>
        <v>0</v>
      </c>
      <c r="H119" s="108">
        <f>SUM(H115:H118)</f>
        <v>0</v>
      </c>
    </row>
    <row r="120" spans="1:8" ht="15.75" thickBot="1">
      <c r="A120" s="147" t="s">
        <v>139</v>
      </c>
      <c r="B120" s="148"/>
      <c r="C120" s="65" t="s">
        <v>128</v>
      </c>
      <c r="D120" s="98" t="s">
        <v>129</v>
      </c>
      <c r="E120" s="79">
        <v>2017</v>
      </c>
      <c r="F120" s="68">
        <v>2018</v>
      </c>
      <c r="G120" s="68">
        <v>2019</v>
      </c>
      <c r="H120" s="69">
        <v>2020</v>
      </c>
    </row>
    <row r="121" spans="1:8" ht="15.75" thickBot="1">
      <c r="A121" s="149"/>
      <c r="B121" s="150"/>
      <c r="C121" s="99" t="s">
        <v>130</v>
      </c>
      <c r="D121" s="71" t="s">
        <v>131</v>
      </c>
      <c r="E121" s="100">
        <v>0</v>
      </c>
      <c r="F121" s="100">
        <v>0</v>
      </c>
      <c r="G121" s="100">
        <v>0</v>
      </c>
      <c r="H121" s="100">
        <v>0</v>
      </c>
    </row>
    <row r="122" spans="1:8" ht="15.75" thickBot="1">
      <c r="A122" s="169" t="s">
        <v>226</v>
      </c>
      <c r="B122" s="152"/>
      <c r="C122" s="101" t="s">
        <v>132</v>
      </c>
      <c r="D122" s="72" t="s">
        <v>133</v>
      </c>
      <c r="E122" s="100">
        <v>0</v>
      </c>
      <c r="F122" s="72">
        <v>0</v>
      </c>
      <c r="G122" s="72">
        <v>0</v>
      </c>
      <c r="H122" s="73">
        <v>0</v>
      </c>
    </row>
    <row r="123" spans="1:8">
      <c r="A123" s="102" t="s">
        <v>141</v>
      </c>
      <c r="B123" s="103" t="s">
        <v>227</v>
      </c>
      <c r="C123" s="101" t="s">
        <v>134</v>
      </c>
      <c r="D123" s="72" t="s">
        <v>135</v>
      </c>
      <c r="E123" s="100">
        <v>10730</v>
      </c>
      <c r="F123" s="72">
        <v>0</v>
      </c>
      <c r="G123" s="72">
        <v>0</v>
      </c>
      <c r="H123" s="73">
        <v>71331</v>
      </c>
    </row>
    <row r="124" spans="1:8">
      <c r="A124" s="104" t="s">
        <v>119</v>
      </c>
      <c r="B124" s="105"/>
      <c r="C124" s="101" t="s">
        <v>136</v>
      </c>
      <c r="D124" s="91"/>
      <c r="E124" s="100">
        <v>0</v>
      </c>
      <c r="F124" s="72">
        <v>0</v>
      </c>
      <c r="G124" s="72">
        <v>0</v>
      </c>
      <c r="H124" s="73">
        <v>0</v>
      </c>
    </row>
    <row r="125" spans="1:8" ht="15.75" thickBot="1">
      <c r="A125" s="74"/>
      <c r="B125" s="75"/>
      <c r="C125" s="106" t="s">
        <v>137</v>
      </c>
      <c r="D125" s="107"/>
      <c r="E125" s="108">
        <f>SUM(E121:E124)</f>
        <v>10730</v>
      </c>
      <c r="F125" s="108">
        <f>SUM(F121:F124)</f>
        <v>0</v>
      </c>
      <c r="G125" s="108">
        <f>SUM(G121:G124)</f>
        <v>0</v>
      </c>
      <c r="H125" s="108">
        <f>SUM(H121:H124)</f>
        <v>71331</v>
      </c>
    </row>
    <row r="126" spans="1:8">
      <c r="A126" s="56"/>
      <c r="B126" s="58"/>
      <c r="C126" s="48"/>
      <c r="D126" s="48"/>
      <c r="E126" s="48"/>
      <c r="F126" s="48"/>
      <c r="G126" s="48"/>
      <c r="H126" s="58"/>
    </row>
    <row r="127" spans="1:8">
      <c r="A127" s="308" t="s">
        <v>461</v>
      </c>
      <c r="C127" s="309"/>
      <c r="D127" s="310"/>
      <c r="E127" s="310"/>
      <c r="F127" s="311" t="s">
        <v>462</v>
      </c>
      <c r="G127" s="311"/>
      <c r="H127" s="110"/>
    </row>
    <row r="128" spans="1:8">
      <c r="A128" s="1"/>
      <c r="B128" s="114"/>
      <c r="C128" s="114"/>
      <c r="D128" s="114"/>
      <c r="E128" s="114"/>
      <c r="H128" s="110"/>
    </row>
    <row r="129" spans="1:6">
      <c r="A129" s="309" t="s">
        <v>466</v>
      </c>
      <c r="C129" s="309"/>
      <c r="D129" s="309"/>
      <c r="E129" s="309"/>
      <c r="F129" s="311" t="s">
        <v>463</v>
      </c>
    </row>
  </sheetData>
  <mergeCells count="16">
    <mergeCell ref="A28:B28"/>
    <mergeCell ref="A41:H41"/>
    <mergeCell ref="F42:H42"/>
    <mergeCell ref="A43:B43"/>
    <mergeCell ref="A44:B44"/>
    <mergeCell ref="A45:B45"/>
    <mergeCell ref="A33:H33"/>
    <mergeCell ref="A34:B34"/>
    <mergeCell ref="F34:H34"/>
    <mergeCell ref="A35:B35"/>
    <mergeCell ref="A36:B36"/>
    <mergeCell ref="B8:E8"/>
    <mergeCell ref="B10:G10"/>
    <mergeCell ref="B12:C12"/>
    <mergeCell ref="A16:B16"/>
    <mergeCell ref="F16:H1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4"/>
  <sheetViews>
    <sheetView topLeftCell="A125" workbookViewId="0">
      <selection activeCell="A136" sqref="A136:N139"/>
    </sheetView>
  </sheetViews>
  <sheetFormatPr defaultRowHeight="15"/>
  <cols>
    <col min="1" max="1" width="4.5703125" customWidth="1"/>
    <col min="2" max="2" width="8.7109375" customWidth="1"/>
    <col min="3" max="3" width="7.42578125" customWidth="1"/>
    <col min="4" max="4" width="13.28515625" customWidth="1"/>
    <col min="5" max="5" width="7" customWidth="1"/>
    <col min="6" max="6" width="7.7109375" customWidth="1"/>
    <col min="7" max="7" width="19" customWidth="1"/>
    <col min="8" max="8" width="9.42578125" customWidth="1"/>
    <col min="9" max="9" width="10.28515625" bestFit="1" customWidth="1"/>
    <col min="10" max="10" width="9.28515625" customWidth="1"/>
    <col min="11" max="11" width="10.140625" customWidth="1"/>
    <col min="12" max="12" width="10.28515625" customWidth="1"/>
    <col min="13" max="13" width="9.5703125" customWidth="1"/>
    <col min="14" max="14" width="8.7109375" customWidth="1"/>
    <col min="16" max="16" width="9.5703125" bestFit="1" customWidth="1"/>
  </cols>
  <sheetData>
    <row r="1" spans="1:16">
      <c r="A1" s="236" t="s">
        <v>0</v>
      </c>
      <c r="B1" s="236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6">
      <c r="A2" s="236" t="s">
        <v>1</v>
      </c>
      <c r="B2" s="236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6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6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16">
      <c r="A5" s="237" t="s">
        <v>397</v>
      </c>
      <c r="B5" s="238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</row>
    <row r="6" spans="1:16" ht="15.75" thickBot="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9" t="s">
        <v>148</v>
      </c>
      <c r="M6" s="236"/>
      <c r="N6" s="236"/>
    </row>
    <row r="7" spans="1:16" ht="60.75">
      <c r="A7" s="240" t="s">
        <v>2</v>
      </c>
      <c r="B7" s="241" t="s">
        <v>189</v>
      </c>
      <c r="C7" s="241" t="s">
        <v>149</v>
      </c>
      <c r="D7" s="241" t="s">
        <v>150</v>
      </c>
      <c r="E7" s="241" t="s">
        <v>151</v>
      </c>
      <c r="F7" s="241" t="s">
        <v>190</v>
      </c>
      <c r="G7" s="241" t="s">
        <v>191</v>
      </c>
      <c r="H7" s="241" t="s">
        <v>192</v>
      </c>
      <c r="I7" s="241" t="s">
        <v>193</v>
      </c>
      <c r="J7" s="241" t="s">
        <v>194</v>
      </c>
      <c r="K7" s="241" t="s">
        <v>195</v>
      </c>
      <c r="L7" s="241" t="s">
        <v>196</v>
      </c>
      <c r="M7" s="241" t="s">
        <v>197</v>
      </c>
      <c r="N7" s="241" t="s">
        <v>198</v>
      </c>
    </row>
    <row r="8" spans="1:16" ht="51.75">
      <c r="A8" s="190">
        <v>1</v>
      </c>
      <c r="B8" s="233" t="s">
        <v>82</v>
      </c>
      <c r="C8" s="201" t="s">
        <v>254</v>
      </c>
      <c r="D8" s="191" t="s">
        <v>66</v>
      </c>
      <c r="E8" s="201" t="s">
        <v>252</v>
      </c>
      <c r="F8" s="191">
        <v>231000</v>
      </c>
      <c r="G8" s="191" t="s">
        <v>253</v>
      </c>
      <c r="H8" s="192">
        <v>40068</v>
      </c>
      <c r="I8" s="192">
        <v>39262</v>
      </c>
      <c r="J8" s="192"/>
      <c r="K8" s="192">
        <v>40068</v>
      </c>
      <c r="L8" s="192"/>
      <c r="M8" s="192"/>
      <c r="N8" s="192"/>
    </row>
    <row r="9" spans="1:16" ht="39">
      <c r="A9" s="190">
        <v>2</v>
      </c>
      <c r="B9" s="233" t="s">
        <v>82</v>
      </c>
      <c r="C9" s="201" t="s">
        <v>255</v>
      </c>
      <c r="D9" s="191" t="s">
        <v>256</v>
      </c>
      <c r="E9" s="201" t="s">
        <v>252</v>
      </c>
      <c r="F9" s="191">
        <v>231000</v>
      </c>
      <c r="G9" s="191" t="s">
        <v>257</v>
      </c>
      <c r="H9" s="192">
        <v>12390</v>
      </c>
      <c r="I9" s="214">
        <v>10963</v>
      </c>
      <c r="J9" s="192"/>
      <c r="K9" s="192">
        <v>12390</v>
      </c>
      <c r="L9" s="193"/>
      <c r="M9" s="193"/>
      <c r="N9" s="193"/>
    </row>
    <row r="10" spans="1:16" ht="26.25">
      <c r="A10" s="190">
        <v>3</v>
      </c>
      <c r="B10" s="233" t="s">
        <v>82</v>
      </c>
      <c r="C10" s="201" t="s">
        <v>255</v>
      </c>
      <c r="D10" s="191" t="s">
        <v>256</v>
      </c>
      <c r="E10" s="201" t="s">
        <v>252</v>
      </c>
      <c r="F10" s="191">
        <v>231000</v>
      </c>
      <c r="G10" s="191" t="s">
        <v>303</v>
      </c>
      <c r="H10" s="192">
        <v>3690</v>
      </c>
      <c r="I10" s="214">
        <v>3682</v>
      </c>
      <c r="J10" s="192">
        <v>3682</v>
      </c>
      <c r="K10" s="192"/>
      <c r="L10" s="193"/>
      <c r="M10" s="193"/>
      <c r="N10" s="193"/>
    </row>
    <row r="11" spans="1:16" ht="39">
      <c r="A11" s="190">
        <v>4</v>
      </c>
      <c r="B11" s="191" t="s">
        <v>82</v>
      </c>
      <c r="C11" s="201" t="s">
        <v>258</v>
      </c>
      <c r="D11" s="191" t="s">
        <v>220</v>
      </c>
      <c r="E11" s="201" t="s">
        <v>252</v>
      </c>
      <c r="F11" s="191">
        <v>231000</v>
      </c>
      <c r="G11" s="215" t="s">
        <v>259</v>
      </c>
      <c r="H11" s="192">
        <v>131313</v>
      </c>
      <c r="I11" s="192" t="s">
        <v>260</v>
      </c>
      <c r="J11" s="192"/>
      <c r="K11" s="192">
        <v>131313</v>
      </c>
      <c r="L11" s="193"/>
      <c r="M11" s="193"/>
      <c r="N11" s="193"/>
    </row>
    <row r="12" spans="1:16" ht="26.25">
      <c r="A12" s="190">
        <v>5</v>
      </c>
      <c r="B12" s="233" t="s">
        <v>82</v>
      </c>
      <c r="C12" s="201" t="s">
        <v>254</v>
      </c>
      <c r="D12" s="191" t="s">
        <v>66</v>
      </c>
      <c r="E12" s="201" t="s">
        <v>252</v>
      </c>
      <c r="F12" s="191">
        <v>231000</v>
      </c>
      <c r="G12" s="191" t="s">
        <v>261</v>
      </c>
      <c r="H12" s="192">
        <v>16347</v>
      </c>
      <c r="I12" s="192">
        <v>16347</v>
      </c>
      <c r="J12" s="192"/>
      <c r="K12" s="192">
        <v>16347</v>
      </c>
      <c r="L12" s="193"/>
      <c r="M12" s="193"/>
      <c r="N12" s="193"/>
    </row>
    <row r="13" spans="1:16" ht="51" customHeight="1">
      <c r="A13" s="190">
        <v>6</v>
      </c>
      <c r="B13" s="242" t="s">
        <v>82</v>
      </c>
      <c r="C13" s="243" t="s">
        <v>299</v>
      </c>
      <c r="D13" s="242" t="s">
        <v>289</v>
      </c>
      <c r="E13" s="243" t="s">
        <v>252</v>
      </c>
      <c r="F13" s="242">
        <v>231000</v>
      </c>
      <c r="G13" s="242" t="s">
        <v>290</v>
      </c>
      <c r="H13" s="244">
        <v>153522</v>
      </c>
      <c r="I13" s="244">
        <v>150292</v>
      </c>
      <c r="J13" s="244">
        <v>51525</v>
      </c>
      <c r="K13" s="244"/>
      <c r="L13" s="245"/>
      <c r="M13" s="245"/>
      <c r="N13" s="245"/>
    </row>
    <row r="14" spans="1:16" ht="66" customHeight="1">
      <c r="A14" s="190">
        <v>7</v>
      </c>
      <c r="B14" s="242" t="s">
        <v>82</v>
      </c>
      <c r="C14" s="243" t="s">
        <v>299</v>
      </c>
      <c r="D14" s="242" t="s">
        <v>289</v>
      </c>
      <c r="E14" s="243" t="s">
        <v>252</v>
      </c>
      <c r="F14" s="242">
        <v>231000</v>
      </c>
      <c r="G14" s="242" t="s">
        <v>292</v>
      </c>
      <c r="H14" s="244">
        <v>2211</v>
      </c>
      <c r="I14" s="244">
        <v>174</v>
      </c>
      <c r="J14" s="244">
        <v>174</v>
      </c>
      <c r="K14" s="244"/>
      <c r="L14" s="245"/>
      <c r="M14" s="245"/>
      <c r="N14" s="245"/>
    </row>
    <row r="15" spans="1:16" ht="63.75" customHeight="1">
      <c r="A15" s="190">
        <v>8</v>
      </c>
      <c r="B15" s="191" t="s">
        <v>82</v>
      </c>
      <c r="C15" s="201" t="s">
        <v>258</v>
      </c>
      <c r="D15" s="191" t="s">
        <v>220</v>
      </c>
      <c r="E15" s="201" t="s">
        <v>252</v>
      </c>
      <c r="F15" s="191">
        <v>231000</v>
      </c>
      <c r="G15" s="191" t="s">
        <v>293</v>
      </c>
      <c r="H15" s="192">
        <v>165791</v>
      </c>
      <c r="I15" s="192">
        <v>1261375</v>
      </c>
      <c r="J15" s="192">
        <v>144474</v>
      </c>
      <c r="K15" s="192">
        <v>9297</v>
      </c>
      <c r="L15" s="193"/>
      <c r="M15" s="193"/>
      <c r="N15" s="193"/>
      <c r="P15" s="165">
        <f>K15+K34+K37+K38+K39+K40+K41+K42</f>
        <v>212017</v>
      </c>
    </row>
    <row r="16" spans="1:16" ht="63.75" customHeight="1">
      <c r="A16" s="190">
        <v>9</v>
      </c>
      <c r="B16" s="191" t="s">
        <v>82</v>
      </c>
      <c r="C16" s="201" t="s">
        <v>237</v>
      </c>
      <c r="D16" s="191" t="s">
        <v>220</v>
      </c>
      <c r="E16" s="201" t="s">
        <v>252</v>
      </c>
      <c r="F16" s="191">
        <v>231000</v>
      </c>
      <c r="G16" s="216" t="s">
        <v>294</v>
      </c>
      <c r="H16" s="192">
        <v>70417</v>
      </c>
      <c r="I16" s="192">
        <v>66873</v>
      </c>
      <c r="J16" s="192">
        <v>16754</v>
      </c>
      <c r="K16" s="192"/>
      <c r="L16" s="193"/>
      <c r="M16" s="193"/>
      <c r="N16" s="193"/>
      <c r="P16" s="165">
        <f>K135-P15</f>
        <v>512220</v>
      </c>
    </row>
    <row r="17" spans="1:16" ht="63.75" customHeight="1">
      <c r="A17" s="190">
        <v>10</v>
      </c>
      <c r="B17" s="191" t="s">
        <v>82</v>
      </c>
      <c r="C17" s="201" t="s">
        <v>258</v>
      </c>
      <c r="D17" s="191" t="s">
        <v>220</v>
      </c>
      <c r="E17" s="201" t="s">
        <v>252</v>
      </c>
      <c r="F17" s="191">
        <v>231000</v>
      </c>
      <c r="G17" s="191" t="s">
        <v>295</v>
      </c>
      <c r="H17" s="192">
        <v>98366</v>
      </c>
      <c r="I17" s="192">
        <v>93397</v>
      </c>
      <c r="J17" s="192">
        <v>26606</v>
      </c>
      <c r="K17" s="192"/>
      <c r="L17" s="193"/>
      <c r="M17" s="193"/>
      <c r="N17" s="193"/>
    </row>
    <row r="18" spans="1:16" ht="63.75" customHeight="1" thickBot="1">
      <c r="A18" s="190">
        <v>11</v>
      </c>
      <c r="B18" s="191" t="s">
        <v>82</v>
      </c>
      <c r="C18" s="201" t="s">
        <v>241</v>
      </c>
      <c r="D18" s="191" t="s">
        <v>274</v>
      </c>
      <c r="E18" s="201" t="s">
        <v>252</v>
      </c>
      <c r="F18" s="191">
        <v>231000</v>
      </c>
      <c r="G18" s="216" t="s">
        <v>296</v>
      </c>
      <c r="H18" s="192"/>
      <c r="I18" s="192"/>
      <c r="J18" s="192">
        <v>3826</v>
      </c>
      <c r="K18" s="192"/>
      <c r="L18" s="193"/>
      <c r="M18" s="193"/>
      <c r="N18" s="193"/>
    </row>
    <row r="19" spans="1:16" ht="27" thickBot="1">
      <c r="A19" s="190">
        <v>12</v>
      </c>
      <c r="B19" s="191" t="s">
        <v>82</v>
      </c>
      <c r="C19" s="201" t="s">
        <v>263</v>
      </c>
      <c r="D19" s="191" t="s">
        <v>274</v>
      </c>
      <c r="E19" s="201" t="s">
        <v>252</v>
      </c>
      <c r="F19" s="191">
        <v>231000</v>
      </c>
      <c r="G19" s="194" t="s">
        <v>262</v>
      </c>
      <c r="H19" s="192">
        <v>8800</v>
      </c>
      <c r="I19" s="192">
        <v>8763</v>
      </c>
      <c r="J19" s="192">
        <v>8326</v>
      </c>
      <c r="K19" s="193"/>
      <c r="L19" s="193"/>
      <c r="M19" s="193"/>
      <c r="N19" s="193"/>
    </row>
    <row r="20" spans="1:16" ht="64.5">
      <c r="A20" s="190">
        <v>13</v>
      </c>
      <c r="B20" s="191" t="s">
        <v>82</v>
      </c>
      <c r="C20" s="201" t="s">
        <v>264</v>
      </c>
      <c r="D20" s="191" t="s">
        <v>265</v>
      </c>
      <c r="E20" s="201" t="s">
        <v>252</v>
      </c>
      <c r="F20" s="191">
        <v>231000</v>
      </c>
      <c r="G20" s="191" t="s">
        <v>266</v>
      </c>
      <c r="H20" s="192">
        <v>10184</v>
      </c>
      <c r="I20" s="192">
        <v>10184</v>
      </c>
      <c r="J20" s="192">
        <v>6749</v>
      </c>
      <c r="K20" s="192">
        <v>3079</v>
      </c>
      <c r="L20" s="192"/>
      <c r="M20" s="192"/>
      <c r="N20" s="192"/>
    </row>
    <row r="21" spans="1:16" ht="39">
      <c r="A21" s="190">
        <v>14</v>
      </c>
      <c r="B21" s="191" t="s">
        <v>82</v>
      </c>
      <c r="C21" s="201" t="s">
        <v>264</v>
      </c>
      <c r="D21" s="191" t="s">
        <v>265</v>
      </c>
      <c r="E21" s="201" t="s">
        <v>252</v>
      </c>
      <c r="F21" s="191">
        <v>231000</v>
      </c>
      <c r="G21" s="191" t="s">
        <v>267</v>
      </c>
      <c r="H21" s="192">
        <v>600</v>
      </c>
      <c r="I21" s="192">
        <v>245</v>
      </c>
      <c r="J21" s="192">
        <v>245</v>
      </c>
      <c r="K21" s="193"/>
      <c r="L21" s="193"/>
      <c r="M21" s="193"/>
      <c r="N21" s="193"/>
    </row>
    <row r="22" spans="1:16" ht="39">
      <c r="A22" s="190">
        <v>15</v>
      </c>
      <c r="B22" s="191" t="s">
        <v>82</v>
      </c>
      <c r="C22" s="201" t="s">
        <v>264</v>
      </c>
      <c r="D22" s="191" t="s">
        <v>265</v>
      </c>
      <c r="E22" s="201" t="s">
        <v>252</v>
      </c>
      <c r="F22" s="191">
        <v>231000</v>
      </c>
      <c r="G22" s="191" t="s">
        <v>268</v>
      </c>
      <c r="H22" s="192">
        <v>21450</v>
      </c>
      <c r="I22" s="192">
        <v>21340</v>
      </c>
      <c r="J22" s="192">
        <v>9120</v>
      </c>
      <c r="K22" s="192">
        <v>11740</v>
      </c>
      <c r="L22" s="192"/>
      <c r="M22" s="192"/>
      <c r="N22" s="192"/>
    </row>
    <row r="23" spans="1:16" ht="39">
      <c r="A23" s="190">
        <v>16</v>
      </c>
      <c r="B23" s="191" t="s">
        <v>82</v>
      </c>
      <c r="C23" s="201" t="s">
        <v>264</v>
      </c>
      <c r="D23" s="191" t="s">
        <v>265</v>
      </c>
      <c r="E23" s="201" t="s">
        <v>252</v>
      </c>
      <c r="F23" s="191">
        <v>231000</v>
      </c>
      <c r="G23" s="191" t="s">
        <v>269</v>
      </c>
      <c r="H23" s="192">
        <v>550</v>
      </c>
      <c r="I23" s="192">
        <v>455</v>
      </c>
      <c r="J23" s="192">
        <v>455</v>
      </c>
      <c r="K23" s="192"/>
      <c r="L23" s="192"/>
      <c r="M23" s="192"/>
      <c r="N23" s="192"/>
    </row>
    <row r="24" spans="1:16" ht="51.75">
      <c r="A24" s="190">
        <v>17</v>
      </c>
      <c r="B24" s="191" t="s">
        <v>82</v>
      </c>
      <c r="C24" s="201" t="s">
        <v>264</v>
      </c>
      <c r="D24" s="191" t="s">
        <v>265</v>
      </c>
      <c r="E24" s="201" t="s">
        <v>252</v>
      </c>
      <c r="F24" s="191">
        <v>231000</v>
      </c>
      <c r="G24" s="191" t="s">
        <v>270</v>
      </c>
      <c r="H24" s="192">
        <v>3800</v>
      </c>
      <c r="I24" s="192">
        <v>3785</v>
      </c>
      <c r="J24" s="192">
        <v>3502</v>
      </c>
      <c r="K24" s="192">
        <v>99</v>
      </c>
      <c r="L24" s="192"/>
      <c r="M24" s="192"/>
      <c r="N24" s="192"/>
    </row>
    <row r="25" spans="1:16" ht="39">
      <c r="A25" s="190">
        <v>18</v>
      </c>
      <c r="B25" s="191" t="s">
        <v>82</v>
      </c>
      <c r="C25" s="201" t="s">
        <v>264</v>
      </c>
      <c r="D25" s="191" t="s">
        <v>265</v>
      </c>
      <c r="E25" s="201" t="s">
        <v>252</v>
      </c>
      <c r="F25" s="191">
        <v>231000</v>
      </c>
      <c r="G25" s="191" t="s">
        <v>271</v>
      </c>
      <c r="H25" s="192">
        <v>1000</v>
      </c>
      <c r="I25" s="192">
        <v>984</v>
      </c>
      <c r="J25" s="192">
        <v>984</v>
      </c>
      <c r="K25" s="192"/>
      <c r="L25" s="192"/>
      <c r="M25" s="192"/>
      <c r="N25" s="192"/>
      <c r="P25">
        <v>1620</v>
      </c>
    </row>
    <row r="26" spans="1:16" ht="39">
      <c r="A26" s="190">
        <v>19</v>
      </c>
      <c r="B26" s="191" t="s">
        <v>82</v>
      </c>
      <c r="C26" s="201" t="s">
        <v>264</v>
      </c>
      <c r="D26" s="191" t="s">
        <v>265</v>
      </c>
      <c r="E26" s="201" t="s">
        <v>252</v>
      </c>
      <c r="F26" s="191">
        <v>231000</v>
      </c>
      <c r="G26" s="191" t="s">
        <v>272</v>
      </c>
      <c r="H26" s="192">
        <v>500</v>
      </c>
      <c r="I26" s="192">
        <v>395</v>
      </c>
      <c r="J26" s="192">
        <v>395</v>
      </c>
      <c r="K26" s="192"/>
      <c r="L26" s="192"/>
      <c r="M26" s="192"/>
      <c r="N26" s="192"/>
      <c r="P26">
        <v>264</v>
      </c>
    </row>
    <row r="27" spans="1:16" ht="39">
      <c r="A27" s="190">
        <v>20</v>
      </c>
      <c r="B27" s="191" t="s">
        <v>82</v>
      </c>
      <c r="C27" s="201" t="s">
        <v>264</v>
      </c>
      <c r="D27" s="191" t="s">
        <v>265</v>
      </c>
      <c r="E27" s="201" t="s">
        <v>252</v>
      </c>
      <c r="F27" s="191">
        <v>231000</v>
      </c>
      <c r="G27" s="191" t="s">
        <v>273</v>
      </c>
      <c r="H27" s="192">
        <v>390</v>
      </c>
      <c r="I27" s="192">
        <v>371</v>
      </c>
      <c r="J27" s="192">
        <v>371</v>
      </c>
      <c r="K27" s="193"/>
      <c r="L27" s="193"/>
      <c r="M27" s="193"/>
      <c r="N27" s="193"/>
    </row>
    <row r="28" spans="1:16" ht="39">
      <c r="A28" s="190">
        <v>21</v>
      </c>
      <c r="B28" s="191" t="s">
        <v>82</v>
      </c>
      <c r="C28" s="201" t="s">
        <v>264</v>
      </c>
      <c r="D28" s="191" t="s">
        <v>265</v>
      </c>
      <c r="E28" s="201" t="s">
        <v>252</v>
      </c>
      <c r="F28" s="191">
        <v>231000</v>
      </c>
      <c r="G28" s="191" t="s">
        <v>276</v>
      </c>
      <c r="H28" s="192">
        <v>330</v>
      </c>
      <c r="I28" s="192">
        <v>317</v>
      </c>
      <c r="J28" s="192">
        <v>306</v>
      </c>
      <c r="K28" s="193"/>
      <c r="L28" s="193"/>
      <c r="M28" s="193"/>
      <c r="N28" s="193"/>
      <c r="P28">
        <v>277355</v>
      </c>
    </row>
    <row r="29" spans="1:16" ht="39">
      <c r="A29" s="190">
        <v>22</v>
      </c>
      <c r="B29" s="191" t="s">
        <v>82</v>
      </c>
      <c r="C29" s="201" t="s">
        <v>263</v>
      </c>
      <c r="D29" s="191" t="s">
        <v>274</v>
      </c>
      <c r="E29" s="201" t="s">
        <v>252</v>
      </c>
      <c r="F29" s="191">
        <v>231000</v>
      </c>
      <c r="G29" s="191" t="s">
        <v>275</v>
      </c>
      <c r="H29" s="192">
        <v>3000</v>
      </c>
      <c r="I29" s="192">
        <v>2990</v>
      </c>
      <c r="J29" s="192">
        <v>2841</v>
      </c>
      <c r="K29" s="193"/>
      <c r="L29" s="193"/>
      <c r="M29" s="193"/>
      <c r="N29" s="193"/>
      <c r="P29">
        <v>28911</v>
      </c>
    </row>
    <row r="30" spans="1:16" ht="39">
      <c r="A30" s="190">
        <v>23</v>
      </c>
      <c r="B30" s="191" t="s">
        <v>82</v>
      </c>
      <c r="C30" s="201" t="s">
        <v>264</v>
      </c>
      <c r="D30" s="191" t="s">
        <v>265</v>
      </c>
      <c r="E30" s="201" t="s">
        <v>252</v>
      </c>
      <c r="F30" s="191">
        <v>231000</v>
      </c>
      <c r="G30" s="191" t="s">
        <v>277</v>
      </c>
      <c r="H30" s="192">
        <v>70</v>
      </c>
      <c r="I30" s="192">
        <v>65</v>
      </c>
      <c r="J30" s="192">
        <v>65</v>
      </c>
      <c r="K30" s="193"/>
      <c r="L30" s="193"/>
      <c r="M30" s="193"/>
      <c r="N30" s="193"/>
      <c r="P30">
        <f>SUM(P28:P29)</f>
        <v>306266</v>
      </c>
    </row>
    <row r="31" spans="1:16" ht="26.25">
      <c r="A31" s="190">
        <v>24</v>
      </c>
      <c r="B31" s="191" t="s">
        <v>82</v>
      </c>
      <c r="C31" s="201" t="s">
        <v>278</v>
      </c>
      <c r="D31" s="191" t="s">
        <v>279</v>
      </c>
      <c r="E31" s="201" t="s">
        <v>252</v>
      </c>
      <c r="F31" s="191">
        <v>231000</v>
      </c>
      <c r="G31" s="191" t="s">
        <v>279</v>
      </c>
      <c r="H31" s="192">
        <v>450</v>
      </c>
      <c r="I31" s="192">
        <v>435</v>
      </c>
      <c r="J31" s="192">
        <v>435</v>
      </c>
      <c r="K31" s="193"/>
      <c r="L31" s="193"/>
      <c r="M31" s="193"/>
      <c r="N31" s="193"/>
    </row>
    <row r="32" spans="1:16" ht="51.75">
      <c r="A32" s="190">
        <v>25</v>
      </c>
      <c r="B32" s="191" t="s">
        <v>82</v>
      </c>
      <c r="C32" s="201" t="s">
        <v>263</v>
      </c>
      <c r="D32" s="191" t="s">
        <v>274</v>
      </c>
      <c r="E32" s="201" t="s">
        <v>252</v>
      </c>
      <c r="F32" s="191">
        <v>231000</v>
      </c>
      <c r="G32" s="191" t="s">
        <v>280</v>
      </c>
      <c r="H32" s="192">
        <v>100</v>
      </c>
      <c r="I32" s="192">
        <v>100</v>
      </c>
      <c r="J32" s="192">
        <v>100</v>
      </c>
      <c r="K32" s="193"/>
      <c r="L32" s="193"/>
      <c r="M32" s="193"/>
      <c r="N32" s="193"/>
    </row>
    <row r="33" spans="1:16" ht="121.5" customHeight="1">
      <c r="A33" s="190">
        <v>26</v>
      </c>
      <c r="B33" s="191" t="s">
        <v>82</v>
      </c>
      <c r="C33" s="201" t="s">
        <v>278</v>
      </c>
      <c r="D33" s="191" t="s">
        <v>265</v>
      </c>
      <c r="E33" s="201" t="s">
        <v>252</v>
      </c>
      <c r="F33" s="191">
        <v>231000</v>
      </c>
      <c r="G33" s="195" t="s">
        <v>281</v>
      </c>
      <c r="H33" s="192">
        <v>7154</v>
      </c>
      <c r="I33" s="192">
        <v>6474</v>
      </c>
      <c r="J33" s="192">
        <v>6474</v>
      </c>
      <c r="K33" s="193"/>
      <c r="L33" s="193"/>
      <c r="M33" s="193"/>
      <c r="N33" s="193"/>
    </row>
    <row r="34" spans="1:16" ht="28.5" customHeight="1">
      <c r="A34" s="190">
        <v>27</v>
      </c>
      <c r="B34" s="185" t="s">
        <v>82</v>
      </c>
      <c r="C34" s="217" t="s">
        <v>237</v>
      </c>
      <c r="D34" s="185" t="s">
        <v>238</v>
      </c>
      <c r="E34" s="201" t="s">
        <v>252</v>
      </c>
      <c r="F34" s="184">
        <v>231000</v>
      </c>
      <c r="G34" s="185" t="s">
        <v>239</v>
      </c>
      <c r="H34" s="186">
        <v>133764</v>
      </c>
      <c r="I34" s="186">
        <v>132877</v>
      </c>
      <c r="J34" s="186">
        <v>11400</v>
      </c>
      <c r="K34" s="282">
        <v>120877</v>
      </c>
      <c r="L34" s="186"/>
      <c r="M34" s="186"/>
      <c r="N34" s="186"/>
    </row>
    <row r="35" spans="1:16" ht="51.75">
      <c r="A35" s="190">
        <v>28</v>
      </c>
      <c r="B35" s="225" t="s">
        <v>82</v>
      </c>
      <c r="C35" s="281" t="s">
        <v>237</v>
      </c>
      <c r="D35" s="225" t="s">
        <v>238</v>
      </c>
      <c r="E35" s="201" t="s">
        <v>252</v>
      </c>
      <c r="F35" s="227">
        <v>231000</v>
      </c>
      <c r="G35" s="225" t="s">
        <v>240</v>
      </c>
      <c r="H35" s="282">
        <v>99835</v>
      </c>
      <c r="I35" s="282">
        <v>98640</v>
      </c>
      <c r="J35" s="282">
        <v>0</v>
      </c>
      <c r="K35" s="282">
        <v>98640</v>
      </c>
      <c r="L35" s="282"/>
      <c r="M35" s="282"/>
      <c r="N35" s="282"/>
    </row>
    <row r="36" spans="1:16" ht="26.25">
      <c r="A36" s="190">
        <v>29</v>
      </c>
      <c r="B36" s="185" t="s">
        <v>82</v>
      </c>
      <c r="C36" s="217" t="s">
        <v>241</v>
      </c>
      <c r="D36" s="185" t="s">
        <v>243</v>
      </c>
      <c r="E36" s="201" t="s">
        <v>252</v>
      </c>
      <c r="F36" s="184">
        <v>231000</v>
      </c>
      <c r="G36" s="185" t="s">
        <v>242</v>
      </c>
      <c r="H36" s="186">
        <v>11203</v>
      </c>
      <c r="I36" s="187">
        <v>10566</v>
      </c>
      <c r="J36" s="186">
        <v>5321</v>
      </c>
      <c r="K36" s="282">
        <v>4965</v>
      </c>
      <c r="L36" s="186"/>
      <c r="M36" s="186"/>
      <c r="N36" s="186"/>
    </row>
    <row r="37" spans="1:16" ht="77.25">
      <c r="A37" s="190">
        <v>30</v>
      </c>
      <c r="B37" s="185" t="s">
        <v>82</v>
      </c>
      <c r="C37" s="217" t="s">
        <v>244</v>
      </c>
      <c r="D37" s="185" t="s">
        <v>246</v>
      </c>
      <c r="E37" s="201" t="s">
        <v>252</v>
      </c>
      <c r="F37" s="184">
        <v>231000</v>
      </c>
      <c r="G37" s="185" t="s">
        <v>245</v>
      </c>
      <c r="H37" s="186">
        <v>111527</v>
      </c>
      <c r="I37" s="196" t="s">
        <v>251</v>
      </c>
      <c r="J37" s="186"/>
      <c r="K37" s="282">
        <v>33458</v>
      </c>
      <c r="L37" s="186">
        <v>78069</v>
      </c>
      <c r="M37" s="186"/>
      <c r="N37" s="186"/>
    </row>
    <row r="38" spans="1:16" ht="60.75">
      <c r="A38" s="190">
        <v>31</v>
      </c>
      <c r="B38" s="247" t="s">
        <v>82</v>
      </c>
      <c r="C38" s="248" t="s">
        <v>247</v>
      </c>
      <c r="D38" s="247" t="s">
        <v>289</v>
      </c>
      <c r="E38" s="243" t="s">
        <v>252</v>
      </c>
      <c r="F38" s="246">
        <v>231000</v>
      </c>
      <c r="G38" s="247" t="s">
        <v>248</v>
      </c>
      <c r="H38" s="249">
        <v>85083</v>
      </c>
      <c r="I38" s="249">
        <v>83952</v>
      </c>
      <c r="J38" s="249"/>
      <c r="K38" s="286">
        <v>20000</v>
      </c>
      <c r="L38" s="249">
        <v>63952</v>
      </c>
      <c r="M38" s="249"/>
      <c r="N38" s="249"/>
      <c r="P38" s="165"/>
    </row>
    <row r="39" spans="1:16" ht="72.75">
      <c r="A39" s="190">
        <v>32</v>
      </c>
      <c r="B39" s="247" t="s">
        <v>82</v>
      </c>
      <c r="C39" s="248" t="s">
        <v>247</v>
      </c>
      <c r="D39" s="247" t="s">
        <v>289</v>
      </c>
      <c r="E39" s="243" t="s">
        <v>252</v>
      </c>
      <c r="F39" s="246">
        <v>231000</v>
      </c>
      <c r="G39" s="247" t="s">
        <v>249</v>
      </c>
      <c r="H39" s="249">
        <v>109449</v>
      </c>
      <c r="I39" s="250" t="s">
        <v>251</v>
      </c>
      <c r="J39" s="249"/>
      <c r="K39" s="286">
        <v>20000</v>
      </c>
      <c r="L39" s="249">
        <v>10000</v>
      </c>
      <c r="M39" s="249">
        <v>79449</v>
      </c>
      <c r="N39" s="249"/>
    </row>
    <row r="40" spans="1:16" ht="72.75">
      <c r="A40" s="190">
        <v>33</v>
      </c>
      <c r="B40" s="247" t="s">
        <v>82</v>
      </c>
      <c r="C40" s="248" t="s">
        <v>247</v>
      </c>
      <c r="D40" s="247" t="s">
        <v>289</v>
      </c>
      <c r="E40" s="243" t="s">
        <v>252</v>
      </c>
      <c r="F40" s="246">
        <v>231000</v>
      </c>
      <c r="G40" s="247" t="s">
        <v>282</v>
      </c>
      <c r="H40" s="249">
        <v>1614</v>
      </c>
      <c r="I40" s="249">
        <v>1608</v>
      </c>
      <c r="J40" s="249"/>
      <c r="K40" s="286">
        <v>485</v>
      </c>
      <c r="L40" s="249">
        <v>1129</v>
      </c>
      <c r="M40" s="249"/>
      <c r="N40" s="249"/>
    </row>
    <row r="41" spans="1:16" ht="84.75">
      <c r="A41" s="190">
        <v>34</v>
      </c>
      <c r="B41" s="247" t="s">
        <v>82</v>
      </c>
      <c r="C41" s="248" t="s">
        <v>247</v>
      </c>
      <c r="D41" s="247" t="s">
        <v>289</v>
      </c>
      <c r="E41" s="243" t="s">
        <v>252</v>
      </c>
      <c r="F41" s="246">
        <v>231000</v>
      </c>
      <c r="G41" s="247" t="s">
        <v>250</v>
      </c>
      <c r="H41" s="249">
        <v>1344</v>
      </c>
      <c r="I41" s="250" t="s">
        <v>251</v>
      </c>
      <c r="J41" s="249"/>
      <c r="K41" s="286">
        <v>135</v>
      </c>
      <c r="L41" s="249">
        <v>150</v>
      </c>
      <c r="M41" s="249">
        <v>1059</v>
      </c>
      <c r="N41" s="249"/>
      <c r="P41" s="197"/>
    </row>
    <row r="42" spans="1:16" ht="51.75">
      <c r="A42" s="190">
        <v>35</v>
      </c>
      <c r="B42" s="185" t="s">
        <v>82</v>
      </c>
      <c r="C42" s="217" t="s">
        <v>283</v>
      </c>
      <c r="D42" s="185" t="s">
        <v>112</v>
      </c>
      <c r="E42" s="201" t="s">
        <v>252</v>
      </c>
      <c r="F42" s="184">
        <v>231000</v>
      </c>
      <c r="G42" s="185" t="s">
        <v>284</v>
      </c>
      <c r="H42" s="186">
        <v>7765</v>
      </c>
      <c r="I42" s="196" t="s">
        <v>251</v>
      </c>
      <c r="J42" s="186"/>
      <c r="K42" s="282">
        <v>7765</v>
      </c>
      <c r="L42" s="186"/>
      <c r="M42" s="186"/>
      <c r="N42" s="186"/>
      <c r="P42" s="165"/>
    </row>
    <row r="43" spans="1:16" ht="60">
      <c r="A43" s="190">
        <v>36</v>
      </c>
      <c r="B43" s="185" t="s">
        <v>82</v>
      </c>
      <c r="C43" s="217" t="s">
        <v>264</v>
      </c>
      <c r="D43" s="185" t="s">
        <v>265</v>
      </c>
      <c r="E43" s="201" t="s">
        <v>252</v>
      </c>
      <c r="F43" s="184">
        <v>231000</v>
      </c>
      <c r="G43" s="205" t="s">
        <v>297</v>
      </c>
      <c r="H43" s="186">
        <v>1700</v>
      </c>
      <c r="I43" s="186">
        <v>1593</v>
      </c>
      <c r="J43" s="186">
        <v>1593</v>
      </c>
      <c r="K43" s="282"/>
      <c r="L43" s="186"/>
      <c r="M43" s="186"/>
      <c r="N43" s="186"/>
    </row>
    <row r="44" spans="1:16" ht="39">
      <c r="A44" s="190">
        <v>37</v>
      </c>
      <c r="B44" s="185" t="s">
        <v>82</v>
      </c>
      <c r="C44" s="217" t="s">
        <v>264</v>
      </c>
      <c r="D44" s="185" t="s">
        <v>265</v>
      </c>
      <c r="E44" s="201" t="s">
        <v>252</v>
      </c>
      <c r="F44" s="184">
        <v>231000</v>
      </c>
      <c r="G44" s="185" t="s">
        <v>298</v>
      </c>
      <c r="H44" s="186">
        <v>2396</v>
      </c>
      <c r="I44" s="186">
        <v>2210</v>
      </c>
      <c r="J44" s="186">
        <v>2104</v>
      </c>
      <c r="K44" s="282"/>
      <c r="L44" s="186"/>
      <c r="M44" s="186"/>
      <c r="N44" s="186"/>
    </row>
    <row r="45" spans="1:16" ht="39">
      <c r="A45" s="190">
        <v>38</v>
      </c>
      <c r="B45" s="185" t="s">
        <v>82</v>
      </c>
      <c r="C45" s="217" t="s">
        <v>264</v>
      </c>
      <c r="D45" s="185" t="s">
        <v>265</v>
      </c>
      <c r="E45" s="201" t="s">
        <v>252</v>
      </c>
      <c r="F45" s="184">
        <v>231000</v>
      </c>
      <c r="G45" s="185" t="s">
        <v>300</v>
      </c>
      <c r="H45" s="186">
        <v>2158</v>
      </c>
      <c r="I45" s="186">
        <v>2157</v>
      </c>
      <c r="J45" s="186">
        <v>2049</v>
      </c>
      <c r="K45" s="282"/>
      <c r="L45" s="186"/>
      <c r="M45" s="186"/>
      <c r="N45" s="186"/>
    </row>
    <row r="46" spans="1:16" ht="39">
      <c r="A46" s="190">
        <v>39</v>
      </c>
      <c r="B46" s="185" t="s">
        <v>82</v>
      </c>
      <c r="C46" s="217" t="s">
        <v>264</v>
      </c>
      <c r="D46" s="185" t="s">
        <v>265</v>
      </c>
      <c r="E46" s="201" t="s">
        <v>252</v>
      </c>
      <c r="F46" s="184">
        <v>231000</v>
      </c>
      <c r="G46" s="185" t="s">
        <v>301</v>
      </c>
      <c r="H46" s="186">
        <v>50</v>
      </c>
      <c r="I46" s="186">
        <v>46</v>
      </c>
      <c r="J46" s="186">
        <v>46</v>
      </c>
      <c r="K46" s="282"/>
      <c r="L46" s="186"/>
      <c r="M46" s="186"/>
      <c r="N46" s="186"/>
    </row>
    <row r="47" spans="1:16" ht="64.5">
      <c r="A47" s="190">
        <v>40</v>
      </c>
      <c r="B47" s="185" t="s">
        <v>82</v>
      </c>
      <c r="C47" s="217" t="s">
        <v>264</v>
      </c>
      <c r="D47" s="185" t="s">
        <v>265</v>
      </c>
      <c r="E47" s="201" t="s">
        <v>252</v>
      </c>
      <c r="F47" s="184">
        <v>231000</v>
      </c>
      <c r="G47" s="185" t="s">
        <v>302</v>
      </c>
      <c r="H47" s="186">
        <v>1000</v>
      </c>
      <c r="I47" s="186">
        <v>993</v>
      </c>
      <c r="J47" s="186">
        <v>993</v>
      </c>
      <c r="K47" s="282"/>
      <c r="L47" s="186"/>
      <c r="M47" s="186"/>
      <c r="N47" s="186"/>
    </row>
    <row r="48" spans="1:16" ht="39">
      <c r="A48" s="190">
        <v>41</v>
      </c>
      <c r="B48" s="185" t="s">
        <v>82</v>
      </c>
      <c r="C48" s="217" t="s">
        <v>241</v>
      </c>
      <c r="D48" s="185" t="s">
        <v>274</v>
      </c>
      <c r="E48" s="201" t="s">
        <v>252</v>
      </c>
      <c r="F48" s="184">
        <v>231000</v>
      </c>
      <c r="G48" s="185" t="s">
        <v>304</v>
      </c>
      <c r="H48" s="186">
        <v>2300</v>
      </c>
      <c r="I48" s="186"/>
      <c r="J48" s="186"/>
      <c r="K48" s="282">
        <v>2300</v>
      </c>
      <c r="L48" s="186"/>
      <c r="M48" s="186"/>
      <c r="N48" s="186"/>
    </row>
    <row r="49" spans="1:14" ht="39">
      <c r="A49" s="190">
        <v>42</v>
      </c>
      <c r="B49" s="185" t="s">
        <v>82</v>
      </c>
      <c r="C49" s="217" t="s">
        <v>305</v>
      </c>
      <c r="D49" s="185" t="s">
        <v>307</v>
      </c>
      <c r="E49" s="201" t="s">
        <v>252</v>
      </c>
      <c r="F49" s="184">
        <v>231000</v>
      </c>
      <c r="G49" s="185" t="s">
        <v>306</v>
      </c>
      <c r="H49" s="186">
        <v>25000</v>
      </c>
      <c r="I49" s="186"/>
      <c r="J49" s="186"/>
      <c r="K49" s="282">
        <v>25000</v>
      </c>
      <c r="L49" s="186"/>
      <c r="M49" s="186"/>
      <c r="N49" s="186"/>
    </row>
    <row r="50" spans="1:14" ht="26.25">
      <c r="A50" s="190">
        <v>43</v>
      </c>
      <c r="B50" s="185" t="s">
        <v>82</v>
      </c>
      <c r="C50" s="217" t="s">
        <v>263</v>
      </c>
      <c r="D50" s="185" t="s">
        <v>274</v>
      </c>
      <c r="E50" s="201" t="s">
        <v>291</v>
      </c>
      <c r="F50" s="184">
        <v>231000</v>
      </c>
      <c r="G50" s="185" t="s">
        <v>308</v>
      </c>
      <c r="H50" s="186">
        <v>1800</v>
      </c>
      <c r="I50" s="186"/>
      <c r="J50" s="186"/>
      <c r="K50" s="186">
        <v>1800</v>
      </c>
      <c r="L50" s="186"/>
      <c r="M50" s="186"/>
      <c r="N50" s="186"/>
    </row>
    <row r="51" spans="1:14" ht="39">
      <c r="A51" s="190">
        <v>44</v>
      </c>
      <c r="B51" s="185" t="s">
        <v>82</v>
      </c>
      <c r="C51" s="217" t="s">
        <v>237</v>
      </c>
      <c r="D51" s="185" t="s">
        <v>220</v>
      </c>
      <c r="E51" s="201" t="s">
        <v>252</v>
      </c>
      <c r="F51" s="184">
        <v>231000</v>
      </c>
      <c r="G51" s="185" t="s">
        <v>309</v>
      </c>
      <c r="H51" s="186">
        <v>2000</v>
      </c>
      <c r="I51" s="186"/>
      <c r="J51" s="186"/>
      <c r="K51" s="186">
        <v>2000</v>
      </c>
      <c r="L51" s="186"/>
      <c r="M51" s="186"/>
      <c r="N51" s="186"/>
    </row>
    <row r="52" spans="1:14" ht="39">
      <c r="A52" s="190">
        <v>45</v>
      </c>
      <c r="B52" s="185" t="s">
        <v>82</v>
      </c>
      <c r="C52" s="217" t="s">
        <v>263</v>
      </c>
      <c r="D52" s="185" t="s">
        <v>274</v>
      </c>
      <c r="E52" s="201" t="s">
        <v>252</v>
      </c>
      <c r="F52" s="184">
        <v>231000</v>
      </c>
      <c r="G52" s="185" t="s">
        <v>310</v>
      </c>
      <c r="H52" s="186">
        <v>700</v>
      </c>
      <c r="I52" s="186"/>
      <c r="J52" s="186"/>
      <c r="K52" s="186">
        <v>700</v>
      </c>
      <c r="L52" s="186"/>
      <c r="M52" s="186"/>
      <c r="N52" s="186"/>
    </row>
    <row r="53" spans="1:14" ht="39">
      <c r="A53" s="190">
        <v>46</v>
      </c>
      <c r="B53" s="185" t="s">
        <v>82</v>
      </c>
      <c r="C53" s="217" t="s">
        <v>264</v>
      </c>
      <c r="D53" s="185" t="s">
        <v>265</v>
      </c>
      <c r="E53" s="201" t="s">
        <v>252</v>
      </c>
      <c r="F53" s="184">
        <v>231000</v>
      </c>
      <c r="G53" s="185" t="s">
        <v>311</v>
      </c>
      <c r="H53" s="186">
        <v>2500</v>
      </c>
      <c r="I53" s="186"/>
      <c r="J53" s="186"/>
      <c r="K53" s="186">
        <v>2500</v>
      </c>
      <c r="L53" s="186"/>
      <c r="M53" s="186"/>
      <c r="N53" s="186"/>
    </row>
    <row r="54" spans="1:14" ht="51.75">
      <c r="A54" s="190">
        <v>47</v>
      </c>
      <c r="B54" s="185" t="s">
        <v>82</v>
      </c>
      <c r="C54" s="217" t="s">
        <v>241</v>
      </c>
      <c r="D54" s="185" t="s">
        <v>274</v>
      </c>
      <c r="E54" s="201" t="s">
        <v>252</v>
      </c>
      <c r="F54" s="184">
        <v>231000</v>
      </c>
      <c r="G54" s="218" t="s">
        <v>312</v>
      </c>
      <c r="H54" s="219">
        <v>540</v>
      </c>
      <c r="I54" s="186"/>
      <c r="J54" s="186"/>
      <c r="K54" s="186">
        <f>H54</f>
        <v>540</v>
      </c>
      <c r="L54" s="186"/>
      <c r="M54" s="186"/>
      <c r="N54" s="186"/>
    </row>
    <row r="55" spans="1:14" ht="39">
      <c r="A55" s="190">
        <v>48</v>
      </c>
      <c r="B55" s="185" t="s">
        <v>82</v>
      </c>
      <c r="C55" s="217" t="s">
        <v>258</v>
      </c>
      <c r="D55" s="185" t="s">
        <v>220</v>
      </c>
      <c r="E55" s="201" t="s">
        <v>252</v>
      </c>
      <c r="F55" s="184">
        <v>231000</v>
      </c>
      <c r="G55" s="218" t="s">
        <v>313</v>
      </c>
      <c r="H55" s="219">
        <v>1200</v>
      </c>
      <c r="I55" s="186"/>
      <c r="J55" s="186"/>
      <c r="K55" s="186">
        <f t="shared" ref="K55:K72" si="0">H55</f>
        <v>1200</v>
      </c>
      <c r="L55" s="186"/>
      <c r="M55" s="186"/>
      <c r="N55" s="186"/>
    </row>
    <row r="56" spans="1:14" ht="39">
      <c r="A56" s="190">
        <v>49</v>
      </c>
      <c r="B56" s="185" t="s">
        <v>82</v>
      </c>
      <c r="C56" s="217" t="s">
        <v>264</v>
      </c>
      <c r="D56" s="185" t="s">
        <v>265</v>
      </c>
      <c r="E56" s="201" t="s">
        <v>252</v>
      </c>
      <c r="F56" s="184">
        <v>231000</v>
      </c>
      <c r="G56" s="218" t="s">
        <v>314</v>
      </c>
      <c r="H56" s="219">
        <v>700</v>
      </c>
      <c r="I56" s="186"/>
      <c r="J56" s="186"/>
      <c r="K56" s="186">
        <f t="shared" si="0"/>
        <v>700</v>
      </c>
      <c r="L56" s="186"/>
      <c r="M56" s="186"/>
      <c r="N56" s="186"/>
    </row>
    <row r="57" spans="1:14" ht="39">
      <c r="A57" s="190">
        <v>50</v>
      </c>
      <c r="B57" s="185" t="s">
        <v>82</v>
      </c>
      <c r="C57" s="217" t="s">
        <v>237</v>
      </c>
      <c r="D57" s="185" t="s">
        <v>220</v>
      </c>
      <c r="E57" s="201" t="s">
        <v>252</v>
      </c>
      <c r="F57" s="184">
        <v>231000</v>
      </c>
      <c r="G57" s="218" t="s">
        <v>315</v>
      </c>
      <c r="H57" s="219">
        <v>300</v>
      </c>
      <c r="I57" s="186"/>
      <c r="J57" s="186"/>
      <c r="K57" s="186">
        <f t="shared" si="0"/>
        <v>300</v>
      </c>
      <c r="L57" s="186"/>
      <c r="M57" s="186"/>
      <c r="N57" s="186"/>
    </row>
    <row r="58" spans="1:14" ht="39">
      <c r="A58" s="190">
        <v>51</v>
      </c>
      <c r="B58" s="185" t="s">
        <v>82</v>
      </c>
      <c r="C58" s="217" t="s">
        <v>258</v>
      </c>
      <c r="D58" s="185" t="s">
        <v>220</v>
      </c>
      <c r="E58" s="201" t="s">
        <v>252</v>
      </c>
      <c r="F58" s="184">
        <v>231000</v>
      </c>
      <c r="G58" s="218" t="s">
        <v>316</v>
      </c>
      <c r="H58" s="219">
        <v>3500</v>
      </c>
      <c r="I58" s="186"/>
      <c r="J58" s="186"/>
      <c r="K58" s="186">
        <f t="shared" si="0"/>
        <v>3500</v>
      </c>
      <c r="L58" s="186"/>
      <c r="M58" s="186"/>
      <c r="N58" s="186"/>
    </row>
    <row r="59" spans="1:14" ht="39">
      <c r="A59" s="190">
        <v>52</v>
      </c>
      <c r="B59" s="185" t="s">
        <v>82</v>
      </c>
      <c r="C59" s="217" t="s">
        <v>237</v>
      </c>
      <c r="D59" s="185" t="s">
        <v>220</v>
      </c>
      <c r="E59" s="201" t="s">
        <v>252</v>
      </c>
      <c r="F59" s="184">
        <v>231000</v>
      </c>
      <c r="G59" s="218" t="s">
        <v>317</v>
      </c>
      <c r="H59" s="219">
        <v>1500</v>
      </c>
      <c r="I59" s="186"/>
      <c r="J59" s="186"/>
      <c r="K59" s="186">
        <f t="shared" si="0"/>
        <v>1500</v>
      </c>
      <c r="L59" s="186"/>
      <c r="M59" s="186"/>
      <c r="N59" s="186"/>
    </row>
    <row r="60" spans="1:14" ht="39">
      <c r="A60" s="190">
        <v>53</v>
      </c>
      <c r="B60" s="185" t="s">
        <v>82</v>
      </c>
      <c r="C60" s="217" t="s">
        <v>237</v>
      </c>
      <c r="D60" s="185" t="s">
        <v>220</v>
      </c>
      <c r="E60" s="201" t="s">
        <v>252</v>
      </c>
      <c r="F60" s="184">
        <v>231000</v>
      </c>
      <c r="G60" s="218" t="s">
        <v>318</v>
      </c>
      <c r="H60" s="219">
        <v>1000</v>
      </c>
      <c r="I60" s="186"/>
      <c r="J60" s="186"/>
      <c r="K60" s="186">
        <f t="shared" si="0"/>
        <v>1000</v>
      </c>
      <c r="L60" s="186"/>
      <c r="M60" s="186"/>
      <c r="N60" s="186"/>
    </row>
    <row r="61" spans="1:14" ht="39">
      <c r="A61" s="190">
        <v>54</v>
      </c>
      <c r="B61" s="185" t="s">
        <v>82</v>
      </c>
      <c r="C61" s="217" t="s">
        <v>264</v>
      </c>
      <c r="D61" s="185" t="s">
        <v>265</v>
      </c>
      <c r="E61" s="201" t="s">
        <v>252</v>
      </c>
      <c r="F61" s="184">
        <v>231000</v>
      </c>
      <c r="G61" s="218" t="s">
        <v>319</v>
      </c>
      <c r="H61" s="219">
        <v>1400</v>
      </c>
      <c r="I61" s="186"/>
      <c r="J61" s="186"/>
      <c r="K61" s="186">
        <f t="shared" si="0"/>
        <v>1400</v>
      </c>
      <c r="L61" s="186"/>
      <c r="M61" s="186"/>
      <c r="N61" s="186"/>
    </row>
    <row r="62" spans="1:14" ht="39">
      <c r="A62" s="190">
        <v>55</v>
      </c>
      <c r="B62" s="185" t="s">
        <v>82</v>
      </c>
      <c r="C62" s="217" t="s">
        <v>258</v>
      </c>
      <c r="D62" s="185" t="s">
        <v>220</v>
      </c>
      <c r="E62" s="201" t="s">
        <v>252</v>
      </c>
      <c r="F62" s="184">
        <v>231000</v>
      </c>
      <c r="G62" s="218" t="s">
        <v>320</v>
      </c>
      <c r="H62" s="219">
        <v>250</v>
      </c>
      <c r="I62" s="186"/>
      <c r="J62" s="186"/>
      <c r="K62" s="186">
        <f t="shared" si="0"/>
        <v>250</v>
      </c>
      <c r="L62" s="186"/>
      <c r="M62" s="186"/>
      <c r="N62" s="186"/>
    </row>
    <row r="63" spans="1:14" ht="39">
      <c r="A63" s="190">
        <v>56</v>
      </c>
      <c r="B63" s="185" t="s">
        <v>82</v>
      </c>
      <c r="C63" s="217" t="s">
        <v>258</v>
      </c>
      <c r="D63" s="185" t="s">
        <v>220</v>
      </c>
      <c r="E63" s="201" t="s">
        <v>252</v>
      </c>
      <c r="F63" s="184">
        <v>231000</v>
      </c>
      <c r="G63" s="218" t="s">
        <v>321</v>
      </c>
      <c r="H63" s="219">
        <v>300</v>
      </c>
      <c r="I63" s="186"/>
      <c r="J63" s="186"/>
      <c r="K63" s="186">
        <f t="shared" si="0"/>
        <v>300</v>
      </c>
      <c r="L63" s="186"/>
      <c r="M63" s="186"/>
      <c r="N63" s="186"/>
    </row>
    <row r="64" spans="1:14" ht="39">
      <c r="A64" s="190">
        <v>57</v>
      </c>
      <c r="B64" s="185" t="s">
        <v>82</v>
      </c>
      <c r="C64" s="217" t="s">
        <v>258</v>
      </c>
      <c r="D64" s="185" t="s">
        <v>220</v>
      </c>
      <c r="E64" s="201" t="s">
        <v>252</v>
      </c>
      <c r="F64" s="184">
        <v>231000</v>
      </c>
      <c r="G64" s="218" t="s">
        <v>322</v>
      </c>
      <c r="H64" s="219">
        <v>700</v>
      </c>
      <c r="I64" s="186"/>
      <c r="J64" s="186"/>
      <c r="K64" s="186">
        <f t="shared" si="0"/>
        <v>700</v>
      </c>
      <c r="L64" s="186"/>
      <c r="M64" s="186"/>
      <c r="N64" s="186"/>
    </row>
    <row r="65" spans="1:14" ht="39">
      <c r="A65" s="190">
        <v>58</v>
      </c>
      <c r="B65" s="185" t="s">
        <v>82</v>
      </c>
      <c r="C65" s="217" t="s">
        <v>264</v>
      </c>
      <c r="D65" s="185" t="s">
        <v>265</v>
      </c>
      <c r="E65" s="201" t="s">
        <v>252</v>
      </c>
      <c r="F65" s="184">
        <v>231000</v>
      </c>
      <c r="G65" s="218" t="s">
        <v>323</v>
      </c>
      <c r="H65" s="219">
        <v>240</v>
      </c>
      <c r="I65" s="186"/>
      <c r="J65" s="186"/>
      <c r="K65" s="186">
        <f t="shared" si="0"/>
        <v>240</v>
      </c>
      <c r="L65" s="186"/>
      <c r="M65" s="186"/>
      <c r="N65" s="186"/>
    </row>
    <row r="66" spans="1:14" ht="39">
      <c r="A66" s="190">
        <v>59</v>
      </c>
      <c r="B66" s="185" t="s">
        <v>82</v>
      </c>
      <c r="C66" s="217" t="s">
        <v>264</v>
      </c>
      <c r="D66" s="185" t="s">
        <v>265</v>
      </c>
      <c r="E66" s="201" t="s">
        <v>252</v>
      </c>
      <c r="F66" s="184">
        <v>231000</v>
      </c>
      <c r="G66" s="218" t="s">
        <v>324</v>
      </c>
      <c r="H66" s="219">
        <v>150</v>
      </c>
      <c r="I66" s="186"/>
      <c r="J66" s="186"/>
      <c r="K66" s="186">
        <f t="shared" si="0"/>
        <v>150</v>
      </c>
      <c r="L66" s="186"/>
      <c r="M66" s="186"/>
      <c r="N66" s="186"/>
    </row>
    <row r="67" spans="1:14" ht="39">
      <c r="A67" s="190">
        <v>60</v>
      </c>
      <c r="B67" s="185" t="s">
        <v>82</v>
      </c>
      <c r="C67" s="217" t="s">
        <v>258</v>
      </c>
      <c r="D67" s="185" t="s">
        <v>220</v>
      </c>
      <c r="E67" s="201" t="s">
        <v>252</v>
      </c>
      <c r="F67" s="184">
        <v>231000</v>
      </c>
      <c r="G67" s="218" t="s">
        <v>325</v>
      </c>
      <c r="H67" s="219">
        <v>3000</v>
      </c>
      <c r="I67" s="186"/>
      <c r="J67" s="186"/>
      <c r="K67" s="186">
        <f t="shared" si="0"/>
        <v>3000</v>
      </c>
      <c r="L67" s="186"/>
      <c r="M67" s="186"/>
      <c r="N67" s="186"/>
    </row>
    <row r="68" spans="1:14" ht="39">
      <c r="A68" s="190">
        <v>61</v>
      </c>
      <c r="B68" s="185" t="s">
        <v>82</v>
      </c>
      <c r="C68" s="217" t="s">
        <v>258</v>
      </c>
      <c r="D68" s="185" t="s">
        <v>220</v>
      </c>
      <c r="E68" s="201" t="s">
        <v>252</v>
      </c>
      <c r="F68" s="184">
        <v>231000</v>
      </c>
      <c r="G68" s="218" t="s">
        <v>326</v>
      </c>
      <c r="H68" s="219">
        <v>5000</v>
      </c>
      <c r="I68" s="186"/>
      <c r="J68" s="186"/>
      <c r="K68" s="186">
        <f t="shared" si="0"/>
        <v>5000</v>
      </c>
      <c r="L68" s="186"/>
      <c r="M68" s="186"/>
      <c r="N68" s="186"/>
    </row>
    <row r="69" spans="1:14" ht="39">
      <c r="A69" s="190">
        <v>62</v>
      </c>
      <c r="B69" s="185" t="s">
        <v>82</v>
      </c>
      <c r="C69" s="217" t="s">
        <v>258</v>
      </c>
      <c r="D69" s="185" t="s">
        <v>220</v>
      </c>
      <c r="E69" s="201" t="s">
        <v>252</v>
      </c>
      <c r="F69" s="184">
        <v>231000</v>
      </c>
      <c r="G69" s="218" t="s">
        <v>327</v>
      </c>
      <c r="H69" s="219">
        <v>1500</v>
      </c>
      <c r="I69" s="186"/>
      <c r="J69" s="186"/>
      <c r="K69" s="186">
        <f t="shared" si="0"/>
        <v>1500</v>
      </c>
      <c r="L69" s="186"/>
      <c r="M69" s="186"/>
      <c r="N69" s="186"/>
    </row>
    <row r="70" spans="1:14" ht="39">
      <c r="A70" s="190">
        <v>63</v>
      </c>
      <c r="B70" s="185" t="s">
        <v>82</v>
      </c>
      <c r="C70" s="217" t="s">
        <v>258</v>
      </c>
      <c r="D70" s="185" t="s">
        <v>220</v>
      </c>
      <c r="E70" s="201" t="s">
        <v>252</v>
      </c>
      <c r="F70" s="184">
        <v>231000</v>
      </c>
      <c r="G70" s="218" t="s">
        <v>328</v>
      </c>
      <c r="H70" s="219">
        <v>1600</v>
      </c>
      <c r="I70" s="186"/>
      <c r="J70" s="186"/>
      <c r="K70" s="186">
        <f t="shared" si="0"/>
        <v>1600</v>
      </c>
      <c r="L70" s="186"/>
      <c r="M70" s="186"/>
      <c r="N70" s="186"/>
    </row>
    <row r="71" spans="1:14" ht="39">
      <c r="A71" s="190">
        <v>64</v>
      </c>
      <c r="B71" s="185" t="s">
        <v>82</v>
      </c>
      <c r="C71" s="217" t="s">
        <v>264</v>
      </c>
      <c r="D71" s="185" t="s">
        <v>265</v>
      </c>
      <c r="E71" s="201" t="s">
        <v>252</v>
      </c>
      <c r="F71" s="184">
        <v>231000</v>
      </c>
      <c r="G71" s="218" t="s">
        <v>329</v>
      </c>
      <c r="H71" s="219">
        <v>350</v>
      </c>
      <c r="I71" s="186"/>
      <c r="J71" s="186"/>
      <c r="K71" s="186">
        <f t="shared" si="0"/>
        <v>350</v>
      </c>
      <c r="L71" s="186"/>
      <c r="M71" s="186"/>
      <c r="N71" s="186"/>
    </row>
    <row r="72" spans="1:14" ht="51.75">
      <c r="A72" s="190">
        <v>65</v>
      </c>
      <c r="B72" s="185" t="s">
        <v>82</v>
      </c>
      <c r="C72" s="217" t="s">
        <v>258</v>
      </c>
      <c r="D72" s="185" t="s">
        <v>220</v>
      </c>
      <c r="E72" s="201" t="s">
        <v>252</v>
      </c>
      <c r="F72" s="184">
        <v>231000</v>
      </c>
      <c r="G72" s="218" t="s">
        <v>330</v>
      </c>
      <c r="H72" s="219">
        <v>3000</v>
      </c>
      <c r="I72" s="186"/>
      <c r="J72" s="186"/>
      <c r="K72" s="186">
        <f t="shared" si="0"/>
        <v>3000</v>
      </c>
      <c r="L72" s="186"/>
      <c r="M72" s="186"/>
      <c r="N72" s="186"/>
    </row>
    <row r="73" spans="1:14" ht="39">
      <c r="A73" s="190">
        <v>66</v>
      </c>
      <c r="B73" s="185" t="s">
        <v>82</v>
      </c>
      <c r="C73" s="217" t="s">
        <v>258</v>
      </c>
      <c r="D73" s="185" t="s">
        <v>220</v>
      </c>
      <c r="E73" s="201" t="s">
        <v>252</v>
      </c>
      <c r="F73" s="184">
        <v>231000</v>
      </c>
      <c r="G73" s="218" t="s">
        <v>331</v>
      </c>
      <c r="H73" s="219">
        <v>24000</v>
      </c>
      <c r="I73" s="186"/>
      <c r="J73" s="186"/>
      <c r="K73" s="186">
        <v>10000</v>
      </c>
      <c r="L73" s="186">
        <v>14000</v>
      </c>
      <c r="M73" s="186"/>
      <c r="N73" s="186"/>
    </row>
    <row r="74" spans="1:14" ht="39">
      <c r="A74" s="190">
        <v>67</v>
      </c>
      <c r="B74" s="185" t="s">
        <v>82</v>
      </c>
      <c r="C74" s="217" t="s">
        <v>258</v>
      </c>
      <c r="D74" s="185" t="s">
        <v>220</v>
      </c>
      <c r="E74" s="201" t="s">
        <v>252</v>
      </c>
      <c r="F74" s="184">
        <v>231000</v>
      </c>
      <c r="G74" s="218" t="s">
        <v>332</v>
      </c>
      <c r="H74" s="219">
        <v>11000</v>
      </c>
      <c r="I74" s="186"/>
      <c r="J74" s="186"/>
      <c r="K74" s="186">
        <f>H74</f>
        <v>11000</v>
      </c>
      <c r="L74" s="186"/>
      <c r="M74" s="186"/>
      <c r="N74" s="186"/>
    </row>
    <row r="75" spans="1:14" ht="39">
      <c r="A75" s="190">
        <v>68</v>
      </c>
      <c r="B75" s="185" t="s">
        <v>82</v>
      </c>
      <c r="C75" s="217" t="s">
        <v>258</v>
      </c>
      <c r="D75" s="185" t="s">
        <v>220</v>
      </c>
      <c r="E75" s="201" t="s">
        <v>252</v>
      </c>
      <c r="F75" s="184">
        <v>231000</v>
      </c>
      <c r="G75" s="218" t="s">
        <v>333</v>
      </c>
      <c r="H75" s="219">
        <v>4500</v>
      </c>
      <c r="I75" s="186"/>
      <c r="J75" s="186"/>
      <c r="K75" s="186">
        <f t="shared" ref="K75:K82" si="1">H75</f>
        <v>4500</v>
      </c>
      <c r="L75" s="186"/>
      <c r="M75" s="186"/>
      <c r="N75" s="186"/>
    </row>
    <row r="76" spans="1:14" ht="26.25">
      <c r="A76" s="190">
        <v>69</v>
      </c>
      <c r="B76" s="185" t="s">
        <v>82</v>
      </c>
      <c r="C76" s="217" t="s">
        <v>378</v>
      </c>
      <c r="D76" s="185" t="s">
        <v>68</v>
      </c>
      <c r="E76" s="201" t="s">
        <v>252</v>
      </c>
      <c r="F76" s="184">
        <v>231000</v>
      </c>
      <c r="G76" s="218" t="s">
        <v>334</v>
      </c>
      <c r="H76" s="219">
        <v>4100</v>
      </c>
      <c r="I76" s="186"/>
      <c r="J76" s="186"/>
      <c r="K76" s="186">
        <f t="shared" si="1"/>
        <v>4100</v>
      </c>
      <c r="L76" s="186"/>
      <c r="M76" s="186"/>
      <c r="N76" s="186"/>
    </row>
    <row r="77" spans="1:14" ht="39">
      <c r="A77" s="190">
        <v>70</v>
      </c>
      <c r="B77" s="185" t="s">
        <v>82</v>
      </c>
      <c r="C77" s="217" t="s">
        <v>264</v>
      </c>
      <c r="D77" s="185" t="s">
        <v>265</v>
      </c>
      <c r="E77" s="201" t="s">
        <v>252</v>
      </c>
      <c r="F77" s="184">
        <v>231000</v>
      </c>
      <c r="G77" s="218" t="s">
        <v>335</v>
      </c>
      <c r="H77" s="219">
        <v>300</v>
      </c>
      <c r="I77" s="186"/>
      <c r="J77" s="186"/>
      <c r="K77" s="186">
        <f t="shared" si="1"/>
        <v>300</v>
      </c>
      <c r="L77" s="186"/>
      <c r="M77" s="186"/>
      <c r="N77" s="186"/>
    </row>
    <row r="78" spans="1:14" ht="39">
      <c r="A78" s="190">
        <v>71</v>
      </c>
      <c r="B78" s="185" t="s">
        <v>82</v>
      </c>
      <c r="C78" s="217" t="s">
        <v>264</v>
      </c>
      <c r="D78" s="185" t="s">
        <v>265</v>
      </c>
      <c r="E78" s="201" t="s">
        <v>252</v>
      </c>
      <c r="F78" s="184">
        <v>231000</v>
      </c>
      <c r="G78" s="218" t="s">
        <v>336</v>
      </c>
      <c r="H78" s="219">
        <v>2000</v>
      </c>
      <c r="I78" s="186"/>
      <c r="J78" s="186"/>
      <c r="K78" s="186">
        <f t="shared" si="1"/>
        <v>2000</v>
      </c>
      <c r="L78" s="186"/>
      <c r="M78" s="186"/>
      <c r="N78" s="186"/>
    </row>
    <row r="79" spans="1:14" ht="39">
      <c r="A79" s="190">
        <v>72</v>
      </c>
      <c r="B79" s="185" t="s">
        <v>82</v>
      </c>
      <c r="C79" s="217" t="s">
        <v>264</v>
      </c>
      <c r="D79" s="185" t="s">
        <v>265</v>
      </c>
      <c r="E79" s="201" t="s">
        <v>252</v>
      </c>
      <c r="F79" s="184">
        <v>231000</v>
      </c>
      <c r="G79" s="218" t="s">
        <v>337</v>
      </c>
      <c r="H79" s="219">
        <v>3290</v>
      </c>
      <c r="I79" s="186"/>
      <c r="J79" s="186"/>
      <c r="K79" s="186">
        <f t="shared" si="1"/>
        <v>3290</v>
      </c>
      <c r="L79" s="186"/>
      <c r="M79" s="186"/>
      <c r="N79" s="186"/>
    </row>
    <row r="80" spans="1:14" ht="24.75">
      <c r="A80" s="190">
        <v>73</v>
      </c>
      <c r="B80" s="247" t="s">
        <v>82</v>
      </c>
      <c r="C80" s="248" t="s">
        <v>299</v>
      </c>
      <c r="D80" s="247" t="s">
        <v>289</v>
      </c>
      <c r="E80" s="243" t="s">
        <v>252</v>
      </c>
      <c r="F80" s="246">
        <v>231000</v>
      </c>
      <c r="G80" s="251" t="s">
        <v>338</v>
      </c>
      <c r="H80" s="252">
        <v>800</v>
      </c>
      <c r="I80" s="249"/>
      <c r="J80" s="249"/>
      <c r="K80" s="249">
        <f t="shared" si="1"/>
        <v>800</v>
      </c>
      <c r="L80" s="249"/>
      <c r="M80" s="249"/>
      <c r="N80" s="249"/>
    </row>
    <row r="81" spans="1:14" ht="39">
      <c r="A81" s="190">
        <v>74</v>
      </c>
      <c r="B81" s="185" t="s">
        <v>82</v>
      </c>
      <c r="C81" s="217" t="s">
        <v>264</v>
      </c>
      <c r="D81" s="185" t="s">
        <v>265</v>
      </c>
      <c r="E81" s="201" t="s">
        <v>252</v>
      </c>
      <c r="F81" s="184">
        <v>231000</v>
      </c>
      <c r="G81" s="218" t="s">
        <v>339</v>
      </c>
      <c r="H81" s="219">
        <v>7000</v>
      </c>
      <c r="I81" s="186"/>
      <c r="J81" s="186"/>
      <c r="K81" s="186">
        <f t="shared" si="1"/>
        <v>7000</v>
      </c>
      <c r="L81" s="186"/>
      <c r="M81" s="186"/>
      <c r="N81" s="186"/>
    </row>
    <row r="82" spans="1:14" ht="26.25">
      <c r="A82" s="190">
        <v>75</v>
      </c>
      <c r="B82" s="185" t="s">
        <v>82</v>
      </c>
      <c r="C82" s="217" t="s">
        <v>255</v>
      </c>
      <c r="D82" s="185" t="s">
        <v>66</v>
      </c>
      <c r="E82" s="201" t="s">
        <v>252</v>
      </c>
      <c r="F82" s="184">
        <v>231000</v>
      </c>
      <c r="G82" s="185" t="s">
        <v>340</v>
      </c>
      <c r="H82" s="186">
        <v>17418</v>
      </c>
      <c r="I82" s="186"/>
      <c r="J82" s="186"/>
      <c r="K82" s="186">
        <f t="shared" si="1"/>
        <v>17418</v>
      </c>
      <c r="L82" s="186"/>
      <c r="M82" s="186"/>
      <c r="N82" s="186"/>
    </row>
    <row r="83" spans="1:14" ht="24.75">
      <c r="A83" s="190">
        <v>76</v>
      </c>
      <c r="B83" s="247" t="s">
        <v>82</v>
      </c>
      <c r="C83" s="248" t="s">
        <v>299</v>
      </c>
      <c r="D83" s="247" t="s">
        <v>289</v>
      </c>
      <c r="E83" s="243" t="s">
        <v>252</v>
      </c>
      <c r="F83" s="246">
        <v>231000</v>
      </c>
      <c r="G83" s="251" t="s">
        <v>341</v>
      </c>
      <c r="H83" s="253">
        <v>1200</v>
      </c>
      <c r="I83" s="249"/>
      <c r="J83" s="249"/>
      <c r="K83" s="249">
        <f>H83</f>
        <v>1200</v>
      </c>
      <c r="L83" s="249"/>
      <c r="M83" s="249"/>
      <c r="N83" s="249"/>
    </row>
    <row r="84" spans="1:14" ht="24.75">
      <c r="A84" s="190">
        <v>77</v>
      </c>
      <c r="B84" s="247" t="s">
        <v>82</v>
      </c>
      <c r="C84" s="248" t="s">
        <v>299</v>
      </c>
      <c r="D84" s="247" t="s">
        <v>289</v>
      </c>
      <c r="E84" s="243" t="s">
        <v>252</v>
      </c>
      <c r="F84" s="246">
        <v>231000</v>
      </c>
      <c r="G84" s="251" t="s">
        <v>342</v>
      </c>
      <c r="H84" s="253">
        <v>1500</v>
      </c>
      <c r="I84" s="249"/>
      <c r="J84" s="249"/>
      <c r="K84" s="249">
        <f t="shared" ref="K84:K95" si="2">H84</f>
        <v>1500</v>
      </c>
      <c r="L84" s="249"/>
      <c r="M84" s="249"/>
      <c r="N84" s="249"/>
    </row>
    <row r="85" spans="1:14" ht="24.75">
      <c r="A85" s="190">
        <v>78</v>
      </c>
      <c r="B85" s="247" t="s">
        <v>82</v>
      </c>
      <c r="C85" s="248" t="s">
        <v>299</v>
      </c>
      <c r="D85" s="247" t="s">
        <v>289</v>
      </c>
      <c r="E85" s="243" t="s">
        <v>252</v>
      </c>
      <c r="F85" s="246">
        <v>231000</v>
      </c>
      <c r="G85" s="251" t="s">
        <v>343</v>
      </c>
      <c r="H85" s="253">
        <v>2130</v>
      </c>
      <c r="I85" s="249"/>
      <c r="J85" s="249"/>
      <c r="K85" s="249">
        <f t="shared" si="2"/>
        <v>2130</v>
      </c>
      <c r="L85" s="249"/>
      <c r="M85" s="249"/>
      <c r="N85" s="249"/>
    </row>
    <row r="86" spans="1:14" ht="24.75">
      <c r="A86" s="190">
        <v>79</v>
      </c>
      <c r="B86" s="247" t="s">
        <v>82</v>
      </c>
      <c r="C86" s="248" t="s">
        <v>299</v>
      </c>
      <c r="D86" s="247" t="s">
        <v>289</v>
      </c>
      <c r="E86" s="243" t="s">
        <v>252</v>
      </c>
      <c r="F86" s="246">
        <v>231000</v>
      </c>
      <c r="G86" s="251" t="s">
        <v>344</v>
      </c>
      <c r="H86" s="253">
        <v>4000</v>
      </c>
      <c r="I86" s="249"/>
      <c r="J86" s="249"/>
      <c r="K86" s="249">
        <f t="shared" si="2"/>
        <v>4000</v>
      </c>
      <c r="L86" s="249"/>
      <c r="M86" s="249"/>
      <c r="N86" s="249"/>
    </row>
    <row r="87" spans="1:14" ht="24.75">
      <c r="A87" s="190">
        <v>80</v>
      </c>
      <c r="B87" s="247" t="s">
        <v>82</v>
      </c>
      <c r="C87" s="248" t="s">
        <v>299</v>
      </c>
      <c r="D87" s="247" t="s">
        <v>289</v>
      </c>
      <c r="E87" s="243" t="s">
        <v>252</v>
      </c>
      <c r="F87" s="246">
        <v>231000</v>
      </c>
      <c r="G87" s="251" t="s">
        <v>345</v>
      </c>
      <c r="H87" s="253">
        <v>1100</v>
      </c>
      <c r="I87" s="249"/>
      <c r="J87" s="249"/>
      <c r="K87" s="249">
        <f t="shared" si="2"/>
        <v>1100</v>
      </c>
      <c r="L87" s="249"/>
      <c r="M87" s="249"/>
      <c r="N87" s="249"/>
    </row>
    <row r="88" spans="1:14" ht="39">
      <c r="A88" s="190">
        <v>81</v>
      </c>
      <c r="B88" s="185" t="s">
        <v>82</v>
      </c>
      <c r="C88" s="234" t="s">
        <v>264</v>
      </c>
      <c r="D88" s="185" t="s">
        <v>265</v>
      </c>
      <c r="E88" s="201" t="s">
        <v>252</v>
      </c>
      <c r="F88" s="184">
        <v>231000</v>
      </c>
      <c r="G88" s="221" t="s">
        <v>346</v>
      </c>
      <c r="H88" s="222">
        <v>500</v>
      </c>
      <c r="I88" s="186"/>
      <c r="J88" s="186"/>
      <c r="K88" s="186">
        <f t="shared" si="2"/>
        <v>500</v>
      </c>
      <c r="L88" s="186"/>
      <c r="M88" s="186"/>
      <c r="N88" s="186"/>
    </row>
    <row r="89" spans="1:14" ht="45">
      <c r="A89" s="190">
        <v>82</v>
      </c>
      <c r="B89" s="185" t="s">
        <v>82</v>
      </c>
      <c r="C89" s="234" t="s">
        <v>264</v>
      </c>
      <c r="D89" s="185" t="s">
        <v>265</v>
      </c>
      <c r="E89" s="201" t="s">
        <v>252</v>
      </c>
      <c r="F89" s="184">
        <v>231000</v>
      </c>
      <c r="G89" s="221" t="s">
        <v>347</v>
      </c>
      <c r="H89" s="222">
        <v>3000</v>
      </c>
      <c r="I89" s="186"/>
      <c r="J89" s="186"/>
      <c r="K89" s="186">
        <f t="shared" si="2"/>
        <v>3000</v>
      </c>
      <c r="L89" s="186"/>
      <c r="M89" s="186"/>
      <c r="N89" s="186"/>
    </row>
    <row r="90" spans="1:14" ht="45">
      <c r="A90" s="190">
        <v>83</v>
      </c>
      <c r="B90" s="185" t="s">
        <v>82</v>
      </c>
      <c r="C90" s="234" t="s">
        <v>264</v>
      </c>
      <c r="D90" s="185" t="s">
        <v>265</v>
      </c>
      <c r="E90" s="201" t="s">
        <v>252</v>
      </c>
      <c r="F90" s="184">
        <v>231000</v>
      </c>
      <c r="G90" s="221" t="s">
        <v>348</v>
      </c>
      <c r="H90" s="222">
        <v>200</v>
      </c>
      <c r="I90" s="186"/>
      <c r="J90" s="186"/>
      <c r="K90" s="186">
        <f t="shared" si="2"/>
        <v>200</v>
      </c>
      <c r="L90" s="186"/>
      <c r="M90" s="186"/>
      <c r="N90" s="186"/>
    </row>
    <row r="91" spans="1:14" ht="39">
      <c r="A91" s="190">
        <v>84</v>
      </c>
      <c r="B91" s="185" t="s">
        <v>82</v>
      </c>
      <c r="C91" s="234" t="s">
        <v>264</v>
      </c>
      <c r="D91" s="185" t="s">
        <v>265</v>
      </c>
      <c r="E91" s="201" t="s">
        <v>252</v>
      </c>
      <c r="F91" s="184">
        <v>231000</v>
      </c>
      <c r="G91" s="221" t="s">
        <v>349</v>
      </c>
      <c r="H91" s="222">
        <v>2000</v>
      </c>
      <c r="I91" s="186"/>
      <c r="J91" s="186"/>
      <c r="K91" s="186">
        <v>500</v>
      </c>
      <c r="L91" s="186">
        <v>1500</v>
      </c>
      <c r="M91" s="186"/>
      <c r="N91" s="186"/>
    </row>
    <row r="92" spans="1:14" ht="39">
      <c r="A92" s="190">
        <v>85</v>
      </c>
      <c r="B92" s="185" t="s">
        <v>82</v>
      </c>
      <c r="C92" s="234" t="s">
        <v>264</v>
      </c>
      <c r="D92" s="185" t="s">
        <v>265</v>
      </c>
      <c r="E92" s="201" t="s">
        <v>252</v>
      </c>
      <c r="F92" s="184">
        <v>231000</v>
      </c>
      <c r="G92" s="221" t="s">
        <v>350</v>
      </c>
      <c r="H92" s="222">
        <v>300</v>
      </c>
      <c r="I92" s="186"/>
      <c r="J92" s="186"/>
      <c r="K92" s="186">
        <f t="shared" si="2"/>
        <v>300</v>
      </c>
      <c r="L92" s="186"/>
      <c r="M92" s="186"/>
      <c r="N92" s="186"/>
    </row>
    <row r="93" spans="1:14" ht="75">
      <c r="A93" s="190">
        <v>86</v>
      </c>
      <c r="B93" s="185" t="s">
        <v>82</v>
      </c>
      <c r="C93" s="234" t="s">
        <v>264</v>
      </c>
      <c r="D93" s="185" t="s">
        <v>265</v>
      </c>
      <c r="E93" s="201" t="s">
        <v>252</v>
      </c>
      <c r="F93" s="184">
        <v>231000</v>
      </c>
      <c r="G93" s="221" t="s">
        <v>351</v>
      </c>
      <c r="H93" s="222">
        <v>1000</v>
      </c>
      <c r="I93" s="186"/>
      <c r="J93" s="186"/>
      <c r="K93" s="186">
        <f t="shared" si="2"/>
        <v>1000</v>
      </c>
      <c r="L93" s="186"/>
      <c r="M93" s="186"/>
      <c r="N93" s="186"/>
    </row>
    <row r="94" spans="1:14" ht="39">
      <c r="A94" s="190">
        <v>87</v>
      </c>
      <c r="B94" s="185" t="s">
        <v>82</v>
      </c>
      <c r="C94" s="234" t="s">
        <v>264</v>
      </c>
      <c r="D94" s="185" t="s">
        <v>265</v>
      </c>
      <c r="E94" s="201" t="s">
        <v>252</v>
      </c>
      <c r="F94" s="184">
        <v>231000</v>
      </c>
      <c r="G94" s="221" t="s">
        <v>352</v>
      </c>
      <c r="H94" s="222">
        <v>700</v>
      </c>
      <c r="I94" s="186"/>
      <c r="J94" s="186"/>
      <c r="K94" s="186">
        <f t="shared" si="2"/>
        <v>700</v>
      </c>
      <c r="L94" s="186"/>
      <c r="M94" s="186"/>
      <c r="N94" s="186"/>
    </row>
    <row r="95" spans="1:14" ht="39">
      <c r="A95" s="190">
        <v>88</v>
      </c>
      <c r="B95" s="185" t="s">
        <v>82</v>
      </c>
      <c r="C95" s="234" t="s">
        <v>264</v>
      </c>
      <c r="D95" s="185" t="s">
        <v>265</v>
      </c>
      <c r="E95" s="201" t="s">
        <v>252</v>
      </c>
      <c r="F95" s="184">
        <v>231000</v>
      </c>
      <c r="G95" s="221" t="s">
        <v>353</v>
      </c>
      <c r="H95" s="222">
        <v>6000</v>
      </c>
      <c r="I95" s="186"/>
      <c r="J95" s="186"/>
      <c r="K95" s="186">
        <f t="shared" si="2"/>
        <v>6000</v>
      </c>
      <c r="L95" s="186"/>
      <c r="M95" s="186"/>
      <c r="N95" s="186"/>
    </row>
    <row r="96" spans="1:14" ht="89.25">
      <c r="A96" s="190">
        <v>89</v>
      </c>
      <c r="B96" s="185" t="s">
        <v>82</v>
      </c>
      <c r="C96" s="234" t="s">
        <v>264</v>
      </c>
      <c r="D96" s="225" t="s">
        <v>265</v>
      </c>
      <c r="E96" s="201" t="s">
        <v>252</v>
      </c>
      <c r="F96" s="227">
        <v>231000</v>
      </c>
      <c r="G96" s="224" t="s">
        <v>354</v>
      </c>
      <c r="H96" s="271">
        <v>900</v>
      </c>
      <c r="I96" s="186"/>
      <c r="J96" s="186"/>
      <c r="K96" s="282">
        <f>H96</f>
        <v>900</v>
      </c>
      <c r="L96" s="186"/>
      <c r="M96" s="186"/>
      <c r="N96" s="186"/>
    </row>
    <row r="97" spans="1:14" ht="63.75">
      <c r="A97" s="190">
        <v>90</v>
      </c>
      <c r="B97" s="185" t="s">
        <v>82</v>
      </c>
      <c r="C97" s="234" t="s">
        <v>264</v>
      </c>
      <c r="D97" s="225" t="s">
        <v>265</v>
      </c>
      <c r="E97" s="201" t="s">
        <v>252</v>
      </c>
      <c r="F97" s="227">
        <v>231000</v>
      </c>
      <c r="G97" s="224" t="s">
        <v>355</v>
      </c>
      <c r="H97" s="272">
        <v>396</v>
      </c>
      <c r="I97" s="186"/>
      <c r="J97" s="186"/>
      <c r="K97" s="282">
        <f t="shared" ref="K97:K119" si="3">H97</f>
        <v>396</v>
      </c>
      <c r="L97" s="186"/>
      <c r="M97" s="186"/>
      <c r="N97" s="186"/>
    </row>
    <row r="98" spans="1:14" ht="51">
      <c r="A98" s="190">
        <v>91</v>
      </c>
      <c r="B98" s="185" t="s">
        <v>82</v>
      </c>
      <c r="C98" s="234" t="s">
        <v>264</v>
      </c>
      <c r="D98" s="225" t="s">
        <v>265</v>
      </c>
      <c r="E98" s="201" t="s">
        <v>252</v>
      </c>
      <c r="F98" s="227">
        <v>231000</v>
      </c>
      <c r="G98" s="224" t="s">
        <v>356</v>
      </c>
      <c r="H98" s="272">
        <v>117</v>
      </c>
      <c r="I98" s="186"/>
      <c r="J98" s="186"/>
      <c r="K98" s="282">
        <f t="shared" si="3"/>
        <v>117</v>
      </c>
      <c r="L98" s="186"/>
      <c r="M98" s="186"/>
      <c r="N98" s="186"/>
    </row>
    <row r="99" spans="1:14" ht="63.75">
      <c r="A99" s="190">
        <v>92</v>
      </c>
      <c r="B99" s="185" t="s">
        <v>82</v>
      </c>
      <c r="C99" s="234" t="s">
        <v>264</v>
      </c>
      <c r="D99" s="225" t="s">
        <v>265</v>
      </c>
      <c r="E99" s="201" t="s">
        <v>252</v>
      </c>
      <c r="F99" s="227">
        <v>231000</v>
      </c>
      <c r="G99" s="224" t="s">
        <v>357</v>
      </c>
      <c r="H99" s="272">
        <v>96</v>
      </c>
      <c r="I99" s="186"/>
      <c r="J99" s="186"/>
      <c r="K99" s="282">
        <f t="shared" si="3"/>
        <v>96</v>
      </c>
      <c r="L99" s="186"/>
      <c r="M99" s="186"/>
      <c r="N99" s="186"/>
    </row>
    <row r="100" spans="1:14" ht="102">
      <c r="A100" s="190">
        <v>93</v>
      </c>
      <c r="B100" s="185" t="s">
        <v>82</v>
      </c>
      <c r="C100" s="234" t="s">
        <v>264</v>
      </c>
      <c r="D100" s="225" t="s">
        <v>265</v>
      </c>
      <c r="E100" s="201" t="s">
        <v>252</v>
      </c>
      <c r="F100" s="227">
        <v>231000</v>
      </c>
      <c r="G100" s="224" t="s">
        <v>358</v>
      </c>
      <c r="H100" s="272">
        <v>36</v>
      </c>
      <c r="I100" s="186"/>
      <c r="J100" s="186"/>
      <c r="K100" s="282">
        <f t="shared" si="3"/>
        <v>36</v>
      </c>
      <c r="L100" s="186"/>
      <c r="M100" s="186"/>
      <c r="N100" s="186"/>
    </row>
    <row r="101" spans="1:14" ht="63.75">
      <c r="A101" s="190">
        <v>94</v>
      </c>
      <c r="B101" s="185" t="s">
        <v>82</v>
      </c>
      <c r="C101" s="234" t="s">
        <v>264</v>
      </c>
      <c r="D101" s="225" t="s">
        <v>265</v>
      </c>
      <c r="E101" s="201" t="s">
        <v>252</v>
      </c>
      <c r="F101" s="227">
        <v>231000</v>
      </c>
      <c r="G101" s="224" t="s">
        <v>359</v>
      </c>
      <c r="H101" s="272">
        <v>178</v>
      </c>
      <c r="I101" s="186"/>
      <c r="J101" s="186"/>
      <c r="K101" s="282">
        <f t="shared" si="3"/>
        <v>178</v>
      </c>
      <c r="L101" s="186"/>
      <c r="M101" s="186"/>
      <c r="N101" s="186"/>
    </row>
    <row r="102" spans="1:14" ht="102">
      <c r="A102" s="190">
        <v>95</v>
      </c>
      <c r="B102" s="185" t="s">
        <v>82</v>
      </c>
      <c r="C102" s="234" t="s">
        <v>264</v>
      </c>
      <c r="D102" s="225" t="s">
        <v>265</v>
      </c>
      <c r="E102" s="201" t="s">
        <v>252</v>
      </c>
      <c r="F102" s="227">
        <v>231000</v>
      </c>
      <c r="G102" s="224" t="s">
        <v>360</v>
      </c>
      <c r="H102" s="272">
        <v>306</v>
      </c>
      <c r="I102" s="186"/>
      <c r="J102" s="186"/>
      <c r="K102" s="282">
        <f t="shared" si="3"/>
        <v>306</v>
      </c>
      <c r="L102" s="186"/>
      <c r="M102" s="186"/>
      <c r="N102" s="186"/>
    </row>
    <row r="103" spans="1:14" ht="63.75">
      <c r="A103" s="190">
        <v>96</v>
      </c>
      <c r="B103" s="185" t="s">
        <v>82</v>
      </c>
      <c r="C103" s="234" t="s">
        <v>264</v>
      </c>
      <c r="D103" s="225" t="s">
        <v>265</v>
      </c>
      <c r="E103" s="201" t="s">
        <v>252</v>
      </c>
      <c r="F103" s="227">
        <v>231000</v>
      </c>
      <c r="G103" s="224" t="s">
        <v>361</v>
      </c>
      <c r="H103" s="272">
        <v>20</v>
      </c>
      <c r="I103" s="186"/>
      <c r="J103" s="186"/>
      <c r="K103" s="282">
        <f t="shared" si="3"/>
        <v>20</v>
      </c>
      <c r="L103" s="186"/>
      <c r="M103" s="186"/>
      <c r="N103" s="186"/>
    </row>
    <row r="104" spans="1:14" ht="39">
      <c r="A104" s="190">
        <v>97</v>
      </c>
      <c r="B104" s="185" t="s">
        <v>82</v>
      </c>
      <c r="C104" s="234" t="s">
        <v>264</v>
      </c>
      <c r="D104" s="225" t="s">
        <v>265</v>
      </c>
      <c r="E104" s="201" t="s">
        <v>252</v>
      </c>
      <c r="F104" s="227">
        <v>231000</v>
      </c>
      <c r="G104" s="224" t="s">
        <v>362</v>
      </c>
      <c r="H104" s="272">
        <v>12</v>
      </c>
      <c r="I104" s="186"/>
      <c r="J104" s="186"/>
      <c r="K104" s="282">
        <f t="shared" si="3"/>
        <v>12</v>
      </c>
      <c r="L104" s="186"/>
      <c r="M104" s="186"/>
      <c r="N104" s="186"/>
    </row>
    <row r="105" spans="1:14" ht="51">
      <c r="A105" s="190">
        <v>98</v>
      </c>
      <c r="B105" s="185" t="s">
        <v>82</v>
      </c>
      <c r="C105" s="234" t="s">
        <v>264</v>
      </c>
      <c r="D105" s="225" t="s">
        <v>265</v>
      </c>
      <c r="E105" s="201" t="s">
        <v>252</v>
      </c>
      <c r="F105" s="227">
        <v>231000</v>
      </c>
      <c r="G105" s="224" t="s">
        <v>363</v>
      </c>
      <c r="H105" s="272">
        <v>11</v>
      </c>
      <c r="I105" s="186"/>
      <c r="J105" s="186"/>
      <c r="K105" s="282">
        <f t="shared" si="3"/>
        <v>11</v>
      </c>
      <c r="L105" s="186"/>
      <c r="M105" s="186"/>
      <c r="N105" s="186"/>
    </row>
    <row r="106" spans="1:14" ht="51.75">
      <c r="A106" s="190">
        <v>99</v>
      </c>
      <c r="B106" s="185" t="s">
        <v>82</v>
      </c>
      <c r="C106" s="234" t="s">
        <v>264</v>
      </c>
      <c r="D106" s="225" t="s">
        <v>265</v>
      </c>
      <c r="E106" s="201" t="s">
        <v>252</v>
      </c>
      <c r="F106" s="227">
        <v>231000</v>
      </c>
      <c r="G106" s="225" t="s">
        <v>364</v>
      </c>
      <c r="H106" s="273">
        <v>62</v>
      </c>
      <c r="I106" s="186"/>
      <c r="J106" s="186"/>
      <c r="K106" s="282">
        <f t="shared" si="3"/>
        <v>62</v>
      </c>
      <c r="L106" s="186"/>
      <c r="M106" s="186"/>
      <c r="N106" s="186"/>
    </row>
    <row r="107" spans="1:14" ht="64.5">
      <c r="A107" s="190">
        <v>100</v>
      </c>
      <c r="B107" s="185" t="s">
        <v>82</v>
      </c>
      <c r="C107" s="234" t="s">
        <v>264</v>
      </c>
      <c r="D107" s="225" t="s">
        <v>265</v>
      </c>
      <c r="E107" s="201" t="s">
        <v>252</v>
      </c>
      <c r="F107" s="227">
        <v>231000</v>
      </c>
      <c r="G107" s="225" t="s">
        <v>365</v>
      </c>
      <c r="H107" s="273">
        <v>21</v>
      </c>
      <c r="I107" s="186"/>
      <c r="J107" s="186"/>
      <c r="K107" s="282">
        <f t="shared" si="3"/>
        <v>21</v>
      </c>
      <c r="L107" s="186"/>
      <c r="M107" s="186"/>
      <c r="N107" s="186"/>
    </row>
    <row r="108" spans="1:14" ht="63.75">
      <c r="A108" s="190">
        <v>101</v>
      </c>
      <c r="B108" s="185" t="s">
        <v>82</v>
      </c>
      <c r="C108" s="234" t="s">
        <v>264</v>
      </c>
      <c r="D108" s="225" t="s">
        <v>265</v>
      </c>
      <c r="E108" s="201" t="s">
        <v>252</v>
      </c>
      <c r="F108" s="227">
        <v>231000</v>
      </c>
      <c r="G108" s="224" t="s">
        <v>366</v>
      </c>
      <c r="H108" s="274">
        <v>19944</v>
      </c>
      <c r="I108" s="186"/>
      <c r="J108" s="186"/>
      <c r="K108" s="282">
        <f t="shared" si="3"/>
        <v>19944</v>
      </c>
      <c r="L108" s="186"/>
      <c r="M108" s="186"/>
      <c r="N108" s="186"/>
    </row>
    <row r="109" spans="1:14" ht="90">
      <c r="A109" s="190">
        <v>102</v>
      </c>
      <c r="B109" s="185" t="s">
        <v>82</v>
      </c>
      <c r="C109" s="234" t="s">
        <v>264</v>
      </c>
      <c r="D109" s="225" t="s">
        <v>265</v>
      </c>
      <c r="E109" s="201" t="s">
        <v>252</v>
      </c>
      <c r="F109" s="227">
        <v>231000</v>
      </c>
      <c r="G109" s="225" t="s">
        <v>367</v>
      </c>
      <c r="H109" s="274">
        <v>8600</v>
      </c>
      <c r="I109" s="186"/>
      <c r="J109" s="186"/>
      <c r="K109" s="282">
        <f t="shared" si="3"/>
        <v>8600</v>
      </c>
      <c r="L109" s="186"/>
      <c r="M109" s="186"/>
      <c r="N109" s="186"/>
    </row>
    <row r="110" spans="1:14" ht="39">
      <c r="A110" s="190">
        <v>103</v>
      </c>
      <c r="B110" s="185" t="s">
        <v>82</v>
      </c>
      <c r="C110" s="234" t="s">
        <v>264</v>
      </c>
      <c r="D110" s="225" t="s">
        <v>265</v>
      </c>
      <c r="E110" s="201" t="s">
        <v>252</v>
      </c>
      <c r="F110" s="227">
        <v>231000</v>
      </c>
      <c r="G110" s="231" t="s">
        <v>368</v>
      </c>
      <c r="H110" s="275">
        <v>1101</v>
      </c>
      <c r="I110" s="186"/>
      <c r="J110" s="186"/>
      <c r="K110" s="282">
        <f t="shared" si="3"/>
        <v>1101</v>
      </c>
      <c r="L110" s="186"/>
      <c r="M110" s="186"/>
      <c r="N110" s="186"/>
    </row>
    <row r="111" spans="1:14" ht="39">
      <c r="A111" s="190">
        <v>104</v>
      </c>
      <c r="B111" s="185" t="s">
        <v>82</v>
      </c>
      <c r="C111" s="234" t="s">
        <v>264</v>
      </c>
      <c r="D111" s="185" t="s">
        <v>265</v>
      </c>
      <c r="E111" s="201" t="s">
        <v>252</v>
      </c>
      <c r="F111" s="184">
        <v>231000</v>
      </c>
      <c r="G111" s="230" t="s">
        <v>369</v>
      </c>
      <c r="H111" s="276">
        <v>1194</v>
      </c>
      <c r="I111" s="186"/>
      <c r="J111" s="186"/>
      <c r="K111" s="282">
        <f t="shared" si="3"/>
        <v>1194</v>
      </c>
      <c r="L111" s="186"/>
      <c r="M111" s="186"/>
      <c r="N111" s="186"/>
    </row>
    <row r="112" spans="1:14" ht="39">
      <c r="A112" s="190">
        <v>105</v>
      </c>
      <c r="B112" s="185" t="s">
        <v>82</v>
      </c>
      <c r="C112" s="234" t="s">
        <v>264</v>
      </c>
      <c r="D112" s="185" t="s">
        <v>265</v>
      </c>
      <c r="E112" s="201" t="s">
        <v>252</v>
      </c>
      <c r="F112" s="184">
        <v>231000</v>
      </c>
      <c r="G112" s="230" t="s">
        <v>370</v>
      </c>
      <c r="H112" s="276">
        <v>300</v>
      </c>
      <c r="I112" s="186"/>
      <c r="J112" s="186"/>
      <c r="K112" s="282">
        <f t="shared" si="3"/>
        <v>300</v>
      </c>
      <c r="L112" s="186"/>
      <c r="M112" s="186"/>
      <c r="N112" s="186"/>
    </row>
    <row r="113" spans="1:14" ht="39">
      <c r="A113" s="190">
        <v>106</v>
      </c>
      <c r="B113" s="185" t="s">
        <v>82</v>
      </c>
      <c r="C113" s="234" t="s">
        <v>264</v>
      </c>
      <c r="D113" s="185" t="s">
        <v>265</v>
      </c>
      <c r="E113" s="201" t="s">
        <v>252</v>
      </c>
      <c r="F113" s="184">
        <v>231000</v>
      </c>
      <c r="G113" s="232" t="s">
        <v>371</v>
      </c>
      <c r="H113" s="276">
        <v>1224</v>
      </c>
      <c r="I113" s="186"/>
      <c r="J113" s="186"/>
      <c r="K113" s="282">
        <f t="shared" si="3"/>
        <v>1224</v>
      </c>
      <c r="L113" s="186"/>
      <c r="M113" s="186"/>
      <c r="N113" s="186"/>
    </row>
    <row r="114" spans="1:14" ht="120">
      <c r="A114" s="190">
        <v>107</v>
      </c>
      <c r="B114" s="185" t="s">
        <v>82</v>
      </c>
      <c r="C114" s="234" t="s">
        <v>264</v>
      </c>
      <c r="D114" s="185" t="s">
        <v>265</v>
      </c>
      <c r="E114" s="201" t="s">
        <v>252</v>
      </c>
      <c r="F114" s="184">
        <v>231000</v>
      </c>
      <c r="G114" s="226" t="s">
        <v>372</v>
      </c>
      <c r="H114" s="277">
        <v>10000</v>
      </c>
      <c r="I114" s="186"/>
      <c r="J114" s="186"/>
      <c r="K114" s="186">
        <f t="shared" si="3"/>
        <v>10000</v>
      </c>
      <c r="L114" s="186"/>
      <c r="M114" s="186"/>
      <c r="N114" s="186"/>
    </row>
    <row r="115" spans="1:14" ht="63.75">
      <c r="A115" s="190">
        <v>108</v>
      </c>
      <c r="B115" s="185" t="s">
        <v>82</v>
      </c>
      <c r="C115" s="234" t="s">
        <v>264</v>
      </c>
      <c r="D115" s="185" t="s">
        <v>265</v>
      </c>
      <c r="E115" s="201" t="s">
        <v>252</v>
      </c>
      <c r="F115" s="184">
        <v>231000</v>
      </c>
      <c r="G115" s="223" t="s">
        <v>373</v>
      </c>
      <c r="H115" s="278">
        <v>588</v>
      </c>
      <c r="I115" s="186"/>
      <c r="J115" s="186"/>
      <c r="K115" s="282">
        <f t="shared" si="3"/>
        <v>588</v>
      </c>
      <c r="L115" s="186"/>
      <c r="M115" s="186"/>
      <c r="N115" s="186"/>
    </row>
    <row r="116" spans="1:14" ht="63.75">
      <c r="A116" s="190">
        <v>109</v>
      </c>
      <c r="B116" s="185" t="s">
        <v>82</v>
      </c>
      <c r="C116" s="234" t="s">
        <v>264</v>
      </c>
      <c r="D116" s="185" t="s">
        <v>265</v>
      </c>
      <c r="E116" s="201" t="s">
        <v>252</v>
      </c>
      <c r="F116" s="184">
        <v>231000</v>
      </c>
      <c r="G116" s="223" t="s">
        <v>374</v>
      </c>
      <c r="H116" s="278">
        <v>582</v>
      </c>
      <c r="I116" s="186"/>
      <c r="J116" s="186"/>
      <c r="K116" s="282">
        <f t="shared" si="3"/>
        <v>582</v>
      </c>
      <c r="L116" s="186"/>
      <c r="M116" s="186"/>
      <c r="N116" s="186"/>
    </row>
    <row r="117" spans="1:14" ht="30">
      <c r="A117" s="190">
        <v>110</v>
      </c>
      <c r="B117" s="185" t="s">
        <v>82</v>
      </c>
      <c r="C117" s="217" t="s">
        <v>241</v>
      </c>
      <c r="D117" s="185" t="s">
        <v>274</v>
      </c>
      <c r="E117" s="201" t="s">
        <v>252</v>
      </c>
      <c r="F117" s="184">
        <v>231000</v>
      </c>
      <c r="G117" s="226" t="s">
        <v>375</v>
      </c>
      <c r="H117" s="228">
        <v>1500</v>
      </c>
      <c r="I117" s="186"/>
      <c r="J117" s="186"/>
      <c r="K117" s="186">
        <f t="shared" si="3"/>
        <v>1500</v>
      </c>
      <c r="L117" s="186"/>
      <c r="M117" s="186"/>
      <c r="N117" s="186"/>
    </row>
    <row r="118" spans="1:14" ht="45">
      <c r="A118" s="190">
        <v>111</v>
      </c>
      <c r="B118" s="185" t="s">
        <v>82</v>
      </c>
      <c r="C118" s="217" t="s">
        <v>258</v>
      </c>
      <c r="D118" s="185" t="s">
        <v>238</v>
      </c>
      <c r="E118" s="201" t="s">
        <v>252</v>
      </c>
      <c r="F118" s="184">
        <v>231000</v>
      </c>
      <c r="G118" s="226" t="s">
        <v>376</v>
      </c>
      <c r="H118" s="229">
        <v>1000</v>
      </c>
      <c r="I118" s="186"/>
      <c r="J118" s="186"/>
      <c r="K118" s="186">
        <f t="shared" si="3"/>
        <v>1000</v>
      </c>
      <c r="L118" s="186"/>
      <c r="M118" s="186"/>
      <c r="N118" s="186"/>
    </row>
    <row r="119" spans="1:14" ht="45">
      <c r="A119" s="190">
        <v>112</v>
      </c>
      <c r="B119" s="185" t="s">
        <v>82</v>
      </c>
      <c r="C119" s="217" t="s">
        <v>258</v>
      </c>
      <c r="D119" s="185" t="s">
        <v>238</v>
      </c>
      <c r="E119" s="201" t="s">
        <v>252</v>
      </c>
      <c r="F119" s="184">
        <v>231000</v>
      </c>
      <c r="G119" s="226" t="s">
        <v>377</v>
      </c>
      <c r="H119" s="229">
        <v>1000</v>
      </c>
      <c r="I119" s="186"/>
      <c r="J119" s="186"/>
      <c r="K119" s="186">
        <f t="shared" si="3"/>
        <v>1000</v>
      </c>
      <c r="L119" s="186"/>
      <c r="M119" s="186"/>
      <c r="N119" s="186"/>
    </row>
    <row r="120" spans="1:14" ht="60.75">
      <c r="A120" s="190">
        <v>113</v>
      </c>
      <c r="B120" s="247" t="s">
        <v>82</v>
      </c>
      <c r="C120" s="248" t="s">
        <v>299</v>
      </c>
      <c r="D120" s="247" t="s">
        <v>289</v>
      </c>
      <c r="E120" s="243" t="s">
        <v>291</v>
      </c>
      <c r="F120" s="246">
        <v>231000</v>
      </c>
      <c r="G120" s="251" t="s">
        <v>379</v>
      </c>
      <c r="H120" s="253">
        <v>1323</v>
      </c>
      <c r="I120" s="249"/>
      <c r="J120" s="249"/>
      <c r="K120" s="249">
        <v>1323</v>
      </c>
      <c r="L120" s="249"/>
      <c r="M120" s="249"/>
      <c r="N120" s="249"/>
    </row>
    <row r="121" spans="1:14" ht="60">
      <c r="A121" s="190">
        <v>114</v>
      </c>
      <c r="B121" s="185" t="s">
        <v>82</v>
      </c>
      <c r="C121" s="234" t="s">
        <v>264</v>
      </c>
      <c r="D121" s="185" t="s">
        <v>265</v>
      </c>
      <c r="E121" s="243" t="s">
        <v>291</v>
      </c>
      <c r="F121" s="246">
        <v>231000</v>
      </c>
      <c r="G121" s="205" t="s">
        <v>382</v>
      </c>
      <c r="H121" s="222">
        <v>400</v>
      </c>
      <c r="I121" s="186">
        <v>390</v>
      </c>
      <c r="J121" s="186">
        <v>390</v>
      </c>
      <c r="K121" s="186"/>
      <c r="L121" s="186"/>
      <c r="M121" s="186"/>
      <c r="N121" s="186"/>
    </row>
    <row r="122" spans="1:14" ht="45">
      <c r="A122" s="190">
        <v>115</v>
      </c>
      <c r="B122" s="185" t="s">
        <v>82</v>
      </c>
      <c r="C122" s="234" t="s">
        <v>264</v>
      </c>
      <c r="D122" s="185" t="s">
        <v>265</v>
      </c>
      <c r="E122" s="243" t="s">
        <v>291</v>
      </c>
      <c r="F122" s="246">
        <v>231000</v>
      </c>
      <c r="G122" s="205" t="s">
        <v>383</v>
      </c>
      <c r="H122" s="222">
        <v>200</v>
      </c>
      <c r="I122" s="186">
        <v>180</v>
      </c>
      <c r="J122" s="186">
        <v>180</v>
      </c>
      <c r="K122" s="186"/>
      <c r="L122" s="186"/>
      <c r="M122" s="186"/>
      <c r="N122" s="186"/>
    </row>
    <row r="123" spans="1:14" ht="45">
      <c r="A123" s="190">
        <v>116</v>
      </c>
      <c r="B123" s="185" t="s">
        <v>82</v>
      </c>
      <c r="C123" s="220" t="s">
        <v>237</v>
      </c>
      <c r="D123" s="185" t="s">
        <v>238</v>
      </c>
      <c r="E123" s="243" t="s">
        <v>291</v>
      </c>
      <c r="F123" s="246">
        <v>231000</v>
      </c>
      <c r="G123" s="221" t="s">
        <v>384</v>
      </c>
      <c r="H123" s="222">
        <v>70000</v>
      </c>
      <c r="I123" s="186"/>
      <c r="J123" s="186"/>
      <c r="K123" s="186"/>
      <c r="L123" s="186">
        <v>70000</v>
      </c>
      <c r="M123" s="186"/>
      <c r="N123" s="186"/>
    </row>
    <row r="124" spans="1:14" ht="45">
      <c r="A124" s="190">
        <v>117</v>
      </c>
      <c r="B124" s="185" t="s">
        <v>82</v>
      </c>
      <c r="C124" s="220" t="s">
        <v>241</v>
      </c>
      <c r="D124" s="185" t="s">
        <v>274</v>
      </c>
      <c r="E124" s="201" t="s">
        <v>291</v>
      </c>
      <c r="F124" s="184">
        <v>231000</v>
      </c>
      <c r="G124" s="221" t="s">
        <v>385</v>
      </c>
      <c r="H124" s="222">
        <v>30000</v>
      </c>
      <c r="I124" s="186"/>
      <c r="J124" s="186"/>
      <c r="K124" s="186"/>
      <c r="L124" s="186">
        <v>11510</v>
      </c>
      <c r="M124" s="186">
        <v>18490</v>
      </c>
      <c r="N124" s="186"/>
    </row>
    <row r="125" spans="1:14" ht="45">
      <c r="A125" s="190">
        <v>118</v>
      </c>
      <c r="B125" s="185" t="s">
        <v>82</v>
      </c>
      <c r="C125" s="220" t="s">
        <v>264</v>
      </c>
      <c r="D125" s="185" t="s">
        <v>265</v>
      </c>
      <c r="E125" s="243" t="s">
        <v>291</v>
      </c>
      <c r="F125" s="246">
        <v>231000</v>
      </c>
      <c r="G125" s="221" t="s">
        <v>386</v>
      </c>
      <c r="H125" s="222">
        <v>13000</v>
      </c>
      <c r="I125" s="186"/>
      <c r="J125" s="186"/>
      <c r="K125" s="186"/>
      <c r="L125" s="186"/>
      <c r="M125" s="186">
        <v>13000</v>
      </c>
      <c r="N125" s="186"/>
    </row>
    <row r="126" spans="1:14" ht="60">
      <c r="A126" s="190">
        <v>119</v>
      </c>
      <c r="B126" s="185" t="s">
        <v>82</v>
      </c>
      <c r="C126" s="220" t="s">
        <v>264</v>
      </c>
      <c r="D126" s="185" t="s">
        <v>265</v>
      </c>
      <c r="E126" s="201" t="s">
        <v>291</v>
      </c>
      <c r="F126" s="184">
        <v>231000</v>
      </c>
      <c r="G126" s="221" t="s">
        <v>387</v>
      </c>
      <c r="H126" s="222">
        <v>21000</v>
      </c>
      <c r="I126" s="186"/>
      <c r="J126" s="186"/>
      <c r="K126" s="186"/>
      <c r="L126" s="186"/>
      <c r="M126" s="186">
        <v>21000</v>
      </c>
      <c r="N126" s="186"/>
    </row>
    <row r="127" spans="1:14" ht="60">
      <c r="A127" s="190">
        <v>120</v>
      </c>
      <c r="B127" s="185" t="s">
        <v>82</v>
      </c>
      <c r="C127" s="220" t="s">
        <v>255</v>
      </c>
      <c r="D127" s="185" t="s">
        <v>66</v>
      </c>
      <c r="E127" s="243" t="s">
        <v>291</v>
      </c>
      <c r="F127" s="246">
        <v>231000</v>
      </c>
      <c r="G127" s="221" t="s">
        <v>388</v>
      </c>
      <c r="H127" s="222">
        <v>54182</v>
      </c>
      <c r="I127" s="186"/>
      <c r="J127" s="186"/>
      <c r="K127" s="186"/>
      <c r="L127" s="186"/>
      <c r="M127" s="186">
        <v>49758</v>
      </c>
      <c r="N127" s="186">
        <v>4424</v>
      </c>
    </row>
    <row r="128" spans="1:14" ht="30">
      <c r="A128" s="190">
        <v>121</v>
      </c>
      <c r="B128" s="185" t="s">
        <v>82</v>
      </c>
      <c r="C128" s="220" t="s">
        <v>299</v>
      </c>
      <c r="D128" s="185" t="s">
        <v>289</v>
      </c>
      <c r="E128" s="201" t="s">
        <v>252</v>
      </c>
      <c r="F128" s="184">
        <v>231000</v>
      </c>
      <c r="G128" s="221" t="s">
        <v>389</v>
      </c>
      <c r="H128" s="222">
        <v>42100</v>
      </c>
      <c r="I128" s="186"/>
      <c r="J128" s="186"/>
      <c r="K128" s="186"/>
      <c r="L128" s="186"/>
      <c r="M128" s="186"/>
      <c r="N128" s="186">
        <v>42100</v>
      </c>
    </row>
    <row r="129" spans="1:14" ht="51.75">
      <c r="A129" s="190">
        <v>122</v>
      </c>
      <c r="B129" s="185" t="s">
        <v>82</v>
      </c>
      <c r="C129" s="220" t="s">
        <v>390</v>
      </c>
      <c r="D129" s="285" t="s">
        <v>391</v>
      </c>
      <c r="E129" s="201" t="s">
        <v>252</v>
      </c>
      <c r="F129" s="184">
        <v>231000</v>
      </c>
      <c r="G129" s="221" t="s">
        <v>392</v>
      </c>
      <c r="H129" s="222">
        <v>23000</v>
      </c>
      <c r="I129" s="186"/>
      <c r="J129" s="186"/>
      <c r="K129" s="186"/>
      <c r="L129" s="186"/>
      <c r="M129" s="186"/>
      <c r="N129" s="186">
        <v>23000</v>
      </c>
    </row>
    <row r="130" spans="1:14" ht="51.75">
      <c r="A130" s="190">
        <v>123</v>
      </c>
      <c r="B130" s="185" t="s">
        <v>82</v>
      </c>
      <c r="C130" s="220" t="s">
        <v>390</v>
      </c>
      <c r="D130" s="285" t="s">
        <v>391</v>
      </c>
      <c r="E130" s="201" t="s">
        <v>252</v>
      </c>
      <c r="F130" s="184">
        <v>231000</v>
      </c>
      <c r="G130" s="221" t="s">
        <v>393</v>
      </c>
      <c r="H130" s="222">
        <v>3600</v>
      </c>
      <c r="I130" s="186"/>
      <c r="J130" s="186"/>
      <c r="K130" s="186"/>
      <c r="L130" s="186"/>
      <c r="M130" s="186"/>
      <c r="N130" s="186">
        <v>3600</v>
      </c>
    </row>
    <row r="131" spans="1:14" ht="45">
      <c r="A131" s="190">
        <v>124</v>
      </c>
      <c r="B131" s="185" t="s">
        <v>82</v>
      </c>
      <c r="C131" s="220" t="s">
        <v>264</v>
      </c>
      <c r="D131" s="185" t="s">
        <v>265</v>
      </c>
      <c r="E131" s="201" t="s">
        <v>252</v>
      </c>
      <c r="F131" s="184">
        <v>231000</v>
      </c>
      <c r="G131" s="221" t="s">
        <v>394</v>
      </c>
      <c r="H131" s="222">
        <v>20000</v>
      </c>
      <c r="I131" s="186"/>
      <c r="J131" s="186"/>
      <c r="K131" s="186"/>
      <c r="L131" s="186"/>
      <c r="M131" s="186"/>
      <c r="N131" s="186">
        <v>20000</v>
      </c>
    </row>
    <row r="132" spans="1:14" ht="45">
      <c r="A132" s="190">
        <v>125</v>
      </c>
      <c r="B132" s="185" t="s">
        <v>82</v>
      </c>
      <c r="C132" s="220" t="s">
        <v>299</v>
      </c>
      <c r="D132" s="185" t="s">
        <v>289</v>
      </c>
      <c r="E132" s="201" t="s">
        <v>252</v>
      </c>
      <c r="F132" s="184">
        <v>231000</v>
      </c>
      <c r="G132" s="221" t="s">
        <v>395</v>
      </c>
      <c r="H132" s="222">
        <v>29231</v>
      </c>
      <c r="I132" s="186"/>
      <c r="J132" s="186"/>
      <c r="K132" s="186"/>
      <c r="L132" s="186"/>
      <c r="M132" s="186"/>
      <c r="N132" s="186">
        <v>29231</v>
      </c>
    </row>
    <row r="133" spans="1:14">
      <c r="A133" s="184"/>
      <c r="B133" s="185"/>
      <c r="C133" s="220"/>
      <c r="D133" s="185"/>
      <c r="E133" s="201"/>
      <c r="F133" s="184"/>
      <c r="G133" s="221"/>
      <c r="H133" s="222"/>
      <c r="I133" s="186"/>
      <c r="J133" s="186"/>
      <c r="K133" s="186"/>
      <c r="L133" s="186"/>
      <c r="M133" s="186"/>
      <c r="N133" s="186"/>
    </row>
    <row r="134" spans="1:14">
      <c r="A134" s="283" t="s">
        <v>72</v>
      </c>
      <c r="B134" s="284"/>
      <c r="C134" s="284"/>
      <c r="D134" s="284"/>
      <c r="E134" s="284"/>
      <c r="F134" s="284"/>
      <c r="G134" s="284"/>
      <c r="H134" s="269">
        <v>0</v>
      </c>
      <c r="I134" s="269"/>
      <c r="J134" s="269">
        <v>0</v>
      </c>
      <c r="K134" s="269">
        <v>0</v>
      </c>
      <c r="L134" s="269">
        <v>0</v>
      </c>
      <c r="M134" s="269">
        <v>0</v>
      </c>
      <c r="N134" s="270">
        <v>0</v>
      </c>
    </row>
    <row r="135" spans="1:14">
      <c r="A135" s="279"/>
      <c r="B135" s="279"/>
      <c r="C135" s="279"/>
      <c r="D135" s="279"/>
      <c r="E135" s="279"/>
      <c r="F135" s="279"/>
      <c r="G135" s="279" t="s">
        <v>137</v>
      </c>
      <c r="H135" s="280">
        <f t="shared" ref="H135:N135" si="4">SUBTOTAL(9,H8:H134)</f>
        <v>1837173</v>
      </c>
      <c r="I135" s="280">
        <f t="shared" si="4"/>
        <v>2034480</v>
      </c>
      <c r="J135" s="280">
        <f t="shared" si="4"/>
        <v>311485</v>
      </c>
      <c r="K135" s="280">
        <f t="shared" si="4"/>
        <v>724237</v>
      </c>
      <c r="L135" s="280">
        <f t="shared" si="4"/>
        <v>250310</v>
      </c>
      <c r="M135" s="280">
        <f t="shared" si="4"/>
        <v>182756</v>
      </c>
      <c r="N135" s="280">
        <f t="shared" si="4"/>
        <v>122355</v>
      </c>
    </row>
    <row r="136" spans="1:14">
      <c r="A136" s="235"/>
      <c r="B136" s="235"/>
      <c r="F136" s="235"/>
      <c r="G136" s="235"/>
      <c r="H136" s="235"/>
      <c r="I136" s="235"/>
      <c r="J136" s="235"/>
      <c r="K136" s="235"/>
      <c r="L136" s="235"/>
      <c r="M136" s="235"/>
      <c r="N136" s="235"/>
    </row>
    <row r="137" spans="1:14">
      <c r="E137" s="308" t="s">
        <v>467</v>
      </c>
      <c r="H137" s="110"/>
      <c r="I137" s="330"/>
      <c r="J137" s="262"/>
      <c r="K137" s="311" t="s">
        <v>468</v>
      </c>
      <c r="L137" s="311"/>
      <c r="M137" s="235"/>
      <c r="N137" s="235"/>
    </row>
    <row r="138" spans="1:14">
      <c r="C138" s="1"/>
      <c r="D138" s="114"/>
      <c r="E138" s="114"/>
      <c r="H138" s="110"/>
      <c r="I138" s="261"/>
      <c r="J138" s="262"/>
      <c r="M138" s="235"/>
      <c r="N138" s="235"/>
    </row>
    <row r="139" spans="1:14">
      <c r="D139" s="309" t="s">
        <v>464</v>
      </c>
      <c r="E139" s="309"/>
      <c r="I139" s="261"/>
      <c r="J139" s="262"/>
      <c r="K139" s="311" t="s">
        <v>463</v>
      </c>
      <c r="M139" s="235"/>
      <c r="N139" s="235"/>
    </row>
    <row r="140" spans="1:14">
      <c r="A140" s="235"/>
      <c r="B140" s="235"/>
      <c r="C140" s="235"/>
      <c r="D140" s="261"/>
      <c r="E140" s="261"/>
      <c r="F140" s="261"/>
      <c r="G140" s="262"/>
      <c r="H140" s="262"/>
      <c r="I140" s="261"/>
      <c r="J140" s="262"/>
      <c r="K140" s="262"/>
      <c r="L140" s="235"/>
      <c r="M140" s="235"/>
      <c r="N140" s="235"/>
    </row>
    <row r="141" spans="1:14">
      <c r="A141" s="235"/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</row>
    <row r="142" spans="1:14">
      <c r="A142" s="235"/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</row>
    <row r="143" spans="1:14">
      <c r="A143" s="235"/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</row>
    <row r="144" spans="1:14">
      <c r="A144" s="235"/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</row>
  </sheetData>
  <autoFilter ref="A7:N134">
    <filterColumn colId="2"/>
  </autoFilter>
  <pageMargins left="0.17" right="0.1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04"/>
  <sheetViews>
    <sheetView topLeftCell="A578" workbookViewId="0">
      <selection sqref="A1:L605"/>
    </sheetView>
  </sheetViews>
  <sheetFormatPr defaultRowHeight="15"/>
  <cols>
    <col min="1" max="1" width="13" customWidth="1"/>
    <col min="3" max="3" width="18.85546875" customWidth="1"/>
  </cols>
  <sheetData>
    <row r="2" spans="1:13">
      <c r="A2" s="111" t="s">
        <v>152</v>
      </c>
      <c r="B2" s="111"/>
      <c r="C2" s="111"/>
      <c r="D2" s="111"/>
      <c r="E2" s="111"/>
      <c r="F2" s="111"/>
      <c r="G2" s="111"/>
      <c r="I2" s="111"/>
      <c r="J2" s="111"/>
      <c r="K2" s="111"/>
      <c r="L2" s="111"/>
      <c r="M2" s="111"/>
    </row>
    <row r="3" spans="1:13">
      <c r="A3" s="112" t="s">
        <v>153</v>
      </c>
      <c r="B3" s="112"/>
      <c r="C3" s="113"/>
      <c r="D3" s="114"/>
      <c r="E3" s="114"/>
      <c r="F3" s="114"/>
      <c r="G3" s="114"/>
      <c r="I3" s="114"/>
      <c r="J3" s="114"/>
      <c r="K3" s="114"/>
      <c r="L3" s="114"/>
      <c r="M3" s="114"/>
    </row>
    <row r="4" spans="1:13">
      <c r="A4" s="113"/>
      <c r="B4" s="113"/>
      <c r="C4" s="113"/>
      <c r="D4" s="114"/>
      <c r="E4" s="114"/>
      <c r="F4" s="114"/>
      <c r="G4" s="114"/>
      <c r="I4" s="114"/>
      <c r="J4" s="114"/>
      <c r="K4" s="114"/>
      <c r="L4" s="114"/>
      <c r="M4" s="114"/>
    </row>
    <row r="5" spans="1:13">
      <c r="A5" s="115" t="s">
        <v>122</v>
      </c>
      <c r="B5" s="360" t="s">
        <v>82</v>
      </c>
      <c r="C5" s="361"/>
      <c r="D5" s="110"/>
      <c r="E5" s="114"/>
      <c r="F5" s="114"/>
      <c r="G5" s="114"/>
      <c r="I5" s="114"/>
      <c r="J5" s="114"/>
      <c r="K5" s="47" t="s">
        <v>154</v>
      </c>
      <c r="L5" s="114"/>
      <c r="M5" s="114"/>
    </row>
    <row r="6" spans="1:13">
      <c r="A6" s="116"/>
      <c r="B6" s="116"/>
      <c r="C6" s="116"/>
      <c r="D6" s="37"/>
    </row>
    <row r="7" spans="1:13">
      <c r="A7" s="115" t="s">
        <v>123</v>
      </c>
      <c r="B7" s="117" t="s">
        <v>398</v>
      </c>
      <c r="C7" s="116"/>
      <c r="D7" s="37"/>
    </row>
    <row r="8" spans="1:13">
      <c r="A8" s="116"/>
      <c r="B8" s="116"/>
      <c r="C8" s="116"/>
      <c r="D8" s="37"/>
    </row>
    <row r="9" spans="1:13" ht="23.25" thickBot="1">
      <c r="A9" s="118" t="s">
        <v>155</v>
      </c>
      <c r="B9" s="362" t="s">
        <v>156</v>
      </c>
      <c r="C9" s="363"/>
      <c r="D9" s="37"/>
    </row>
    <row r="10" spans="1:13" ht="15.75" thickBot="1">
      <c r="A10" s="119" t="s">
        <v>399</v>
      </c>
      <c r="B10" s="354" t="s">
        <v>199</v>
      </c>
      <c r="C10" s="355"/>
      <c r="D10" s="122"/>
      <c r="E10" s="123" t="s">
        <v>157</v>
      </c>
      <c r="F10" s="124"/>
      <c r="G10" s="122"/>
      <c r="H10" s="123" t="s">
        <v>158</v>
      </c>
      <c r="I10" s="124"/>
      <c r="J10" s="122"/>
      <c r="K10" s="123" t="s">
        <v>159</v>
      </c>
      <c r="L10" s="124"/>
    </row>
    <row r="11" spans="1:13">
      <c r="A11" s="125"/>
      <c r="B11" s="126"/>
      <c r="C11" s="126"/>
      <c r="D11" s="127" t="s">
        <v>160</v>
      </c>
      <c r="E11" s="127" t="s">
        <v>161</v>
      </c>
      <c r="F11" s="128" t="s">
        <v>160</v>
      </c>
      <c r="G11" s="127" t="s">
        <v>160</v>
      </c>
      <c r="H11" s="127" t="s">
        <v>161</v>
      </c>
      <c r="I11" s="128" t="s">
        <v>160</v>
      </c>
      <c r="J11" s="127" t="s">
        <v>160</v>
      </c>
      <c r="K11" s="127" t="s">
        <v>162</v>
      </c>
      <c r="L11" s="128" t="s">
        <v>160</v>
      </c>
    </row>
    <row r="12" spans="1:13">
      <c r="A12" s="129"/>
      <c r="B12" s="130"/>
      <c r="C12" s="130"/>
      <c r="D12" s="131" t="s">
        <v>163</v>
      </c>
      <c r="E12" s="131" t="s">
        <v>164</v>
      </c>
      <c r="F12" s="132" t="s">
        <v>165</v>
      </c>
      <c r="G12" s="131" t="s">
        <v>166</v>
      </c>
      <c r="H12" s="131" t="s">
        <v>164</v>
      </c>
      <c r="I12" s="132" t="s">
        <v>165</v>
      </c>
      <c r="J12" s="131" t="s">
        <v>166</v>
      </c>
      <c r="K12" s="131" t="s">
        <v>164</v>
      </c>
      <c r="L12" s="132" t="s">
        <v>165</v>
      </c>
    </row>
    <row r="13" spans="1:13">
      <c r="A13" s="133" t="s">
        <v>167</v>
      </c>
      <c r="B13" s="134" t="s">
        <v>130</v>
      </c>
      <c r="C13" s="135"/>
      <c r="D13" s="136">
        <v>72694</v>
      </c>
      <c r="E13" s="136">
        <v>0</v>
      </c>
      <c r="F13" s="136">
        <f>D13</f>
        <v>72694</v>
      </c>
      <c r="G13" s="136">
        <v>74875</v>
      </c>
      <c r="H13" s="136">
        <v>0</v>
      </c>
      <c r="I13" s="136">
        <f>G13</f>
        <v>74875</v>
      </c>
      <c r="J13" s="136">
        <v>77120</v>
      </c>
      <c r="K13" s="136">
        <v>0</v>
      </c>
      <c r="L13" s="136">
        <f>J13</f>
        <v>77120</v>
      </c>
    </row>
    <row r="14" spans="1:13">
      <c r="A14" s="133" t="s">
        <v>168</v>
      </c>
      <c r="B14" s="134" t="s">
        <v>169</v>
      </c>
      <c r="C14" s="135"/>
      <c r="D14" s="136">
        <v>12139</v>
      </c>
      <c r="E14" s="136">
        <v>0</v>
      </c>
      <c r="F14" s="136">
        <f t="shared" ref="F14:F24" si="0">D14</f>
        <v>12139</v>
      </c>
      <c r="G14" s="136">
        <v>12505</v>
      </c>
      <c r="H14" s="136">
        <v>0</v>
      </c>
      <c r="I14" s="136">
        <f t="shared" ref="I14:I24" si="1">G14</f>
        <v>12505</v>
      </c>
      <c r="J14" s="136">
        <v>12880</v>
      </c>
      <c r="K14" s="136">
        <v>0</v>
      </c>
      <c r="L14" s="136">
        <f t="shared" ref="L14:L24" si="2">J14</f>
        <v>12880</v>
      </c>
    </row>
    <row r="15" spans="1:13">
      <c r="A15" s="133" t="s">
        <v>170</v>
      </c>
      <c r="B15" s="134" t="s">
        <v>171</v>
      </c>
      <c r="C15" s="135"/>
      <c r="D15" s="136">
        <v>29039</v>
      </c>
      <c r="E15" s="136">
        <v>0</v>
      </c>
      <c r="F15" s="136">
        <f t="shared" si="0"/>
        <v>29039</v>
      </c>
      <c r="G15" s="136">
        <v>29910</v>
      </c>
      <c r="H15" s="136">
        <v>0</v>
      </c>
      <c r="I15" s="136">
        <f t="shared" si="1"/>
        <v>29910</v>
      </c>
      <c r="J15" s="136">
        <v>30808</v>
      </c>
      <c r="K15" s="136">
        <v>0</v>
      </c>
      <c r="L15" s="136">
        <f t="shared" si="2"/>
        <v>30808</v>
      </c>
    </row>
    <row r="16" spans="1:13">
      <c r="A16" s="133" t="s">
        <v>172</v>
      </c>
      <c r="B16" s="134" t="s">
        <v>173</v>
      </c>
      <c r="C16" s="135"/>
      <c r="D16" s="136">
        <v>0</v>
      </c>
      <c r="E16" s="136">
        <v>0</v>
      </c>
      <c r="F16" s="136">
        <f t="shared" si="0"/>
        <v>0</v>
      </c>
      <c r="G16" s="136">
        <v>0</v>
      </c>
      <c r="H16" s="136">
        <v>0</v>
      </c>
      <c r="I16" s="136">
        <f t="shared" si="1"/>
        <v>0</v>
      </c>
      <c r="J16" s="136">
        <v>0</v>
      </c>
      <c r="K16" s="136">
        <v>0</v>
      </c>
      <c r="L16" s="136">
        <f t="shared" si="2"/>
        <v>0</v>
      </c>
    </row>
    <row r="17" spans="1:12">
      <c r="A17" s="133" t="s">
        <v>174</v>
      </c>
      <c r="B17" s="134" t="s">
        <v>175</v>
      </c>
      <c r="C17" s="135"/>
      <c r="D17" s="136">
        <v>15490</v>
      </c>
      <c r="E17" s="136">
        <v>0</v>
      </c>
      <c r="F17" s="136">
        <f t="shared" si="0"/>
        <v>15490</v>
      </c>
      <c r="G17" s="136">
        <v>15954</v>
      </c>
      <c r="H17" s="136">
        <v>0</v>
      </c>
      <c r="I17" s="136">
        <f t="shared" si="1"/>
        <v>15954</v>
      </c>
      <c r="J17" s="136">
        <v>16432</v>
      </c>
      <c r="K17" s="136">
        <v>0</v>
      </c>
      <c r="L17" s="136">
        <f t="shared" si="2"/>
        <v>16432</v>
      </c>
    </row>
    <row r="18" spans="1:12">
      <c r="A18" s="133" t="s">
        <v>176</v>
      </c>
      <c r="B18" s="134" t="s">
        <v>177</v>
      </c>
      <c r="C18" s="135"/>
      <c r="D18" s="136">
        <v>0</v>
      </c>
      <c r="E18" s="136">
        <v>0</v>
      </c>
      <c r="F18" s="136">
        <f t="shared" si="0"/>
        <v>0</v>
      </c>
      <c r="G18" s="136">
        <v>0</v>
      </c>
      <c r="H18" s="136">
        <v>0</v>
      </c>
      <c r="I18" s="136">
        <f t="shared" si="1"/>
        <v>0</v>
      </c>
      <c r="J18" s="136">
        <v>0</v>
      </c>
      <c r="K18" s="136">
        <v>0</v>
      </c>
      <c r="L18" s="136">
        <f t="shared" si="2"/>
        <v>0</v>
      </c>
    </row>
    <row r="19" spans="1:12">
      <c r="A19" s="133" t="s">
        <v>178</v>
      </c>
      <c r="B19" s="134" t="s">
        <v>179</v>
      </c>
      <c r="C19" s="135"/>
      <c r="D19" s="136">
        <v>2920</v>
      </c>
      <c r="E19" s="136">
        <v>0</v>
      </c>
      <c r="F19" s="136">
        <f t="shared" si="0"/>
        <v>2920</v>
      </c>
      <c r="G19" s="136">
        <v>3008</v>
      </c>
      <c r="H19" s="136">
        <v>0</v>
      </c>
      <c r="I19" s="136">
        <f t="shared" si="1"/>
        <v>3008</v>
      </c>
      <c r="J19" s="136">
        <v>3098</v>
      </c>
      <c r="K19" s="136">
        <v>0</v>
      </c>
      <c r="L19" s="136">
        <f t="shared" si="2"/>
        <v>3098</v>
      </c>
    </row>
    <row r="20" spans="1:12">
      <c r="A20" s="133" t="s">
        <v>180</v>
      </c>
      <c r="B20" s="134" t="s">
        <v>181</v>
      </c>
      <c r="C20" s="135"/>
      <c r="D20" s="136">
        <v>0</v>
      </c>
      <c r="E20" s="136">
        <v>0</v>
      </c>
      <c r="F20" s="136">
        <f t="shared" si="0"/>
        <v>0</v>
      </c>
      <c r="G20" s="136">
        <v>34000</v>
      </c>
      <c r="H20" s="136">
        <v>0</v>
      </c>
      <c r="I20" s="136">
        <f t="shared" si="1"/>
        <v>34000</v>
      </c>
      <c r="J20" s="136">
        <v>20000</v>
      </c>
      <c r="K20" s="136">
        <v>0</v>
      </c>
      <c r="L20" s="136">
        <f t="shared" si="2"/>
        <v>20000</v>
      </c>
    </row>
    <row r="21" spans="1:12">
      <c r="A21" s="133" t="s">
        <v>180</v>
      </c>
      <c r="B21" s="134" t="s">
        <v>182</v>
      </c>
      <c r="C21" s="135"/>
      <c r="D21" s="136">
        <v>0</v>
      </c>
      <c r="E21" s="136">
        <v>0</v>
      </c>
      <c r="F21" s="136">
        <f t="shared" si="0"/>
        <v>0</v>
      </c>
      <c r="G21" s="136">
        <v>0</v>
      </c>
      <c r="H21" s="136">
        <v>0</v>
      </c>
      <c r="I21" s="136">
        <f t="shared" si="1"/>
        <v>0</v>
      </c>
      <c r="J21" s="136">
        <v>0</v>
      </c>
      <c r="K21" s="136">
        <v>0</v>
      </c>
      <c r="L21" s="136">
        <f t="shared" si="2"/>
        <v>0</v>
      </c>
    </row>
    <row r="22" spans="1:12">
      <c r="A22" s="133" t="s">
        <v>183</v>
      </c>
      <c r="B22" s="134" t="s">
        <v>184</v>
      </c>
      <c r="C22" s="135"/>
      <c r="D22" s="136">
        <v>1500</v>
      </c>
      <c r="E22" s="136">
        <v>0</v>
      </c>
      <c r="F22" s="136">
        <f t="shared" si="0"/>
        <v>1500</v>
      </c>
      <c r="G22" s="136">
        <v>0</v>
      </c>
      <c r="H22" s="136">
        <v>0</v>
      </c>
      <c r="I22" s="136">
        <f t="shared" si="1"/>
        <v>0</v>
      </c>
      <c r="J22" s="136">
        <v>0</v>
      </c>
      <c r="K22" s="136">
        <v>0</v>
      </c>
      <c r="L22" s="136">
        <f t="shared" si="2"/>
        <v>0</v>
      </c>
    </row>
    <row r="23" spans="1:12">
      <c r="A23" s="133" t="s">
        <v>183</v>
      </c>
      <c r="B23" s="134" t="s">
        <v>185</v>
      </c>
      <c r="C23" s="135"/>
      <c r="D23" s="136">
        <v>0</v>
      </c>
      <c r="E23" s="136">
        <v>0</v>
      </c>
      <c r="F23" s="136">
        <f t="shared" si="0"/>
        <v>0</v>
      </c>
      <c r="G23" s="136">
        <v>0</v>
      </c>
      <c r="H23" s="136">
        <v>0</v>
      </c>
      <c r="I23" s="136">
        <f t="shared" si="1"/>
        <v>0</v>
      </c>
      <c r="J23" s="136">
        <v>0</v>
      </c>
      <c r="K23" s="136">
        <v>0</v>
      </c>
      <c r="L23" s="136">
        <f t="shared" si="2"/>
        <v>0</v>
      </c>
    </row>
    <row r="24" spans="1:12">
      <c r="A24" s="133" t="s">
        <v>186</v>
      </c>
      <c r="B24" s="134" t="s">
        <v>187</v>
      </c>
      <c r="C24" s="135"/>
      <c r="D24" s="136">
        <v>0</v>
      </c>
      <c r="E24" s="136">
        <v>0</v>
      </c>
      <c r="F24" s="136">
        <f t="shared" si="0"/>
        <v>0</v>
      </c>
      <c r="G24" s="136">
        <v>0</v>
      </c>
      <c r="H24" s="136">
        <v>0</v>
      </c>
      <c r="I24" s="136">
        <f t="shared" si="1"/>
        <v>0</v>
      </c>
      <c r="J24" s="136">
        <v>0</v>
      </c>
      <c r="K24" s="136">
        <v>0</v>
      </c>
      <c r="L24" s="136">
        <f t="shared" si="2"/>
        <v>0</v>
      </c>
    </row>
    <row r="25" spans="1:12">
      <c r="C25" s="137" t="s">
        <v>188</v>
      </c>
      <c r="D25" s="138">
        <f t="shared" ref="D25:L25" si="3">SUM(D13:D24)</f>
        <v>133782</v>
      </c>
      <c r="E25" s="138">
        <f t="shared" si="3"/>
        <v>0</v>
      </c>
      <c r="F25" s="138">
        <f t="shared" si="3"/>
        <v>133782</v>
      </c>
      <c r="G25" s="138">
        <f t="shared" si="3"/>
        <v>170252</v>
      </c>
      <c r="H25" s="138">
        <f t="shared" si="3"/>
        <v>0</v>
      </c>
      <c r="I25" s="138">
        <f t="shared" si="3"/>
        <v>170252</v>
      </c>
      <c r="J25" s="138">
        <f t="shared" si="3"/>
        <v>160338</v>
      </c>
      <c r="K25" s="138">
        <f t="shared" si="3"/>
        <v>0</v>
      </c>
      <c r="L25" s="138">
        <f t="shared" si="3"/>
        <v>160338</v>
      </c>
    </row>
    <row r="26" spans="1:12">
      <c r="D26" s="139"/>
      <c r="E26" s="139"/>
      <c r="F26" s="140"/>
      <c r="G26" s="139"/>
      <c r="H26" s="139"/>
      <c r="I26" s="139"/>
      <c r="J26" s="139"/>
      <c r="K26" s="139"/>
      <c r="L26" s="139"/>
    </row>
    <row r="27" spans="1:12">
      <c r="A27" s="141"/>
      <c r="B27" s="141"/>
      <c r="C27" s="141"/>
      <c r="K27" s="114"/>
      <c r="L27" s="114"/>
    </row>
    <row r="35" spans="1:12">
      <c r="A35" s="111" t="s">
        <v>152</v>
      </c>
      <c r="B35" s="111"/>
      <c r="C35" s="111"/>
      <c r="D35" s="111"/>
      <c r="E35" s="111"/>
      <c r="F35" s="111"/>
      <c r="G35" s="111"/>
      <c r="I35" s="111"/>
      <c r="J35" s="111"/>
      <c r="K35" s="111"/>
      <c r="L35" s="111"/>
    </row>
    <row r="36" spans="1:12">
      <c r="A36" s="112" t="s">
        <v>153</v>
      </c>
      <c r="B36" s="112"/>
      <c r="C36" s="113"/>
      <c r="D36" s="114"/>
      <c r="E36" s="114"/>
      <c r="F36" s="114"/>
      <c r="G36" s="114"/>
      <c r="I36" s="114"/>
      <c r="J36" s="114"/>
      <c r="K36" s="114"/>
      <c r="L36" s="114"/>
    </row>
    <row r="37" spans="1:12">
      <c r="A37" s="113"/>
      <c r="B37" s="113"/>
      <c r="C37" s="113"/>
      <c r="D37" s="114"/>
      <c r="E37" s="114"/>
      <c r="F37" s="114"/>
      <c r="G37" s="114"/>
      <c r="I37" s="114"/>
      <c r="J37" s="114"/>
      <c r="K37" s="114"/>
      <c r="L37" s="114"/>
    </row>
    <row r="38" spans="1:12">
      <c r="A38" s="115" t="s">
        <v>122</v>
      </c>
      <c r="B38" s="287" t="s">
        <v>427</v>
      </c>
      <c r="C38" s="188"/>
      <c r="D38" s="110"/>
      <c r="E38" s="114"/>
      <c r="F38" s="114"/>
      <c r="G38" s="114"/>
      <c r="I38" s="114"/>
      <c r="J38" s="114"/>
      <c r="K38" s="47" t="s">
        <v>154</v>
      </c>
      <c r="L38" s="114"/>
    </row>
    <row r="39" spans="1:12">
      <c r="A39" s="116"/>
      <c r="B39" s="116"/>
      <c r="C39" s="116"/>
      <c r="D39" s="37"/>
    </row>
    <row r="40" spans="1:12">
      <c r="A40" s="115" t="s">
        <v>123</v>
      </c>
      <c r="B40" s="117"/>
      <c r="C40" s="116"/>
      <c r="D40" s="37"/>
    </row>
    <row r="41" spans="1:12">
      <c r="A41" s="116"/>
      <c r="B41" s="116"/>
      <c r="C41" s="116"/>
      <c r="D41" s="37"/>
    </row>
    <row r="42" spans="1:12" ht="22.5">
      <c r="A42" s="118" t="s">
        <v>155</v>
      </c>
      <c r="B42" s="302" t="s">
        <v>156</v>
      </c>
      <c r="C42" s="189"/>
      <c r="D42" s="37"/>
    </row>
    <row r="43" spans="1:12" ht="67.5">
      <c r="A43" s="119" t="s">
        <v>201</v>
      </c>
      <c r="B43" s="303" t="s">
        <v>428</v>
      </c>
      <c r="C43" s="121"/>
      <c r="D43" s="122"/>
      <c r="E43" s="123" t="s">
        <v>157</v>
      </c>
      <c r="F43" s="124"/>
      <c r="G43" s="122"/>
      <c r="H43" s="123" t="s">
        <v>158</v>
      </c>
      <c r="I43" s="124"/>
      <c r="J43" s="122"/>
      <c r="K43" s="123" t="s">
        <v>159</v>
      </c>
      <c r="L43" s="124"/>
    </row>
    <row r="44" spans="1:12">
      <c r="A44" s="125"/>
      <c r="B44" s="126"/>
      <c r="C44" s="126"/>
      <c r="D44" s="127" t="s">
        <v>160</v>
      </c>
      <c r="E44" s="127" t="s">
        <v>161</v>
      </c>
      <c r="F44" s="128" t="s">
        <v>160</v>
      </c>
      <c r="G44" s="127" t="s">
        <v>160</v>
      </c>
      <c r="H44" s="127" t="s">
        <v>161</v>
      </c>
      <c r="I44" s="128" t="s">
        <v>160</v>
      </c>
      <c r="J44" s="127" t="s">
        <v>160</v>
      </c>
      <c r="K44" s="127" t="s">
        <v>162</v>
      </c>
      <c r="L44" s="128" t="s">
        <v>160</v>
      </c>
    </row>
    <row r="45" spans="1:12">
      <c r="A45" s="129"/>
      <c r="B45" s="130"/>
      <c r="C45" s="130"/>
      <c r="D45" s="131" t="s">
        <v>163</v>
      </c>
      <c r="E45" s="131" t="s">
        <v>164</v>
      </c>
      <c r="F45" s="132" t="s">
        <v>165</v>
      </c>
      <c r="G45" s="131" t="s">
        <v>166</v>
      </c>
      <c r="H45" s="131" t="s">
        <v>164</v>
      </c>
      <c r="I45" s="132" t="s">
        <v>165</v>
      </c>
      <c r="J45" s="131" t="s">
        <v>166</v>
      </c>
      <c r="K45" s="131" t="s">
        <v>164</v>
      </c>
      <c r="L45" s="132" t="s">
        <v>165</v>
      </c>
    </row>
    <row r="46" spans="1:12">
      <c r="A46" s="133" t="s">
        <v>167</v>
      </c>
      <c r="B46" s="134" t="s">
        <v>130</v>
      </c>
      <c r="C46" s="135"/>
      <c r="D46" s="136">
        <v>14775</v>
      </c>
      <c r="E46" s="136">
        <v>0</v>
      </c>
      <c r="F46" s="136">
        <f>D46</f>
        <v>14775</v>
      </c>
      <c r="G46" s="136">
        <v>15218</v>
      </c>
      <c r="H46" s="136">
        <v>0</v>
      </c>
      <c r="I46" s="136">
        <f>G46</f>
        <v>15218</v>
      </c>
      <c r="J46" s="136">
        <v>15675</v>
      </c>
      <c r="K46" s="136">
        <v>0</v>
      </c>
      <c r="L46" s="136">
        <f>J46</f>
        <v>15675</v>
      </c>
    </row>
    <row r="47" spans="1:12">
      <c r="A47" s="133" t="s">
        <v>168</v>
      </c>
      <c r="B47" s="134" t="s">
        <v>169</v>
      </c>
      <c r="C47" s="135"/>
      <c r="D47" s="136">
        <v>2468</v>
      </c>
      <c r="E47" s="136">
        <v>0</v>
      </c>
      <c r="F47" s="136">
        <f t="shared" ref="F47:F48" si="4">D47</f>
        <v>2468</v>
      </c>
      <c r="G47" s="136">
        <v>2542</v>
      </c>
      <c r="H47" s="136">
        <v>0</v>
      </c>
      <c r="I47" s="136">
        <f t="shared" ref="I47:I48" si="5">G47</f>
        <v>2542</v>
      </c>
      <c r="J47" s="136">
        <v>2618</v>
      </c>
      <c r="K47" s="136">
        <v>0</v>
      </c>
      <c r="L47" s="136">
        <f t="shared" ref="L47:L48" si="6">J47</f>
        <v>2618</v>
      </c>
    </row>
    <row r="48" spans="1:12">
      <c r="A48" s="133" t="s">
        <v>170</v>
      </c>
      <c r="B48" s="134" t="s">
        <v>171</v>
      </c>
      <c r="C48" s="135"/>
      <c r="D48" s="136">
        <v>33000</v>
      </c>
      <c r="E48" s="136">
        <v>0</v>
      </c>
      <c r="F48" s="136">
        <f t="shared" si="4"/>
        <v>33000</v>
      </c>
      <c r="G48" s="136">
        <v>36570</v>
      </c>
      <c r="H48" s="136">
        <v>0</v>
      </c>
      <c r="I48" s="136">
        <f t="shared" si="5"/>
        <v>36570</v>
      </c>
      <c r="J48" s="136">
        <v>38570</v>
      </c>
      <c r="K48" s="136">
        <v>0</v>
      </c>
      <c r="L48" s="136">
        <f t="shared" si="6"/>
        <v>38570</v>
      </c>
    </row>
    <row r="49" spans="1:12">
      <c r="A49" s="133" t="s">
        <v>172</v>
      </c>
      <c r="B49" s="134" t="s">
        <v>173</v>
      </c>
      <c r="C49" s="135"/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</row>
    <row r="50" spans="1:12">
      <c r="A50" s="133" t="s">
        <v>174</v>
      </c>
      <c r="B50" s="134" t="s">
        <v>175</v>
      </c>
      <c r="C50" s="135"/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</row>
    <row r="51" spans="1:12">
      <c r="A51" s="133" t="s">
        <v>176</v>
      </c>
      <c r="B51" s="134" t="s">
        <v>177</v>
      </c>
      <c r="C51" s="135"/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</row>
    <row r="52" spans="1:12">
      <c r="A52" s="133" t="s">
        <v>178</v>
      </c>
      <c r="B52" s="134" t="s">
        <v>179</v>
      </c>
      <c r="C52" s="135"/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</row>
    <row r="53" spans="1:12">
      <c r="A53" s="133" t="s">
        <v>180</v>
      </c>
      <c r="B53" s="134" t="s">
        <v>181</v>
      </c>
      <c r="C53" s="135"/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</row>
    <row r="54" spans="1:12">
      <c r="A54" s="133" t="s">
        <v>180</v>
      </c>
      <c r="B54" s="134" t="s">
        <v>182</v>
      </c>
      <c r="C54" s="135"/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</row>
    <row r="55" spans="1:12">
      <c r="A55" s="133" t="s">
        <v>183</v>
      </c>
      <c r="B55" s="134" t="s">
        <v>184</v>
      </c>
      <c r="C55" s="135"/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</row>
    <row r="56" spans="1:12">
      <c r="A56" s="133" t="s">
        <v>183</v>
      </c>
      <c r="B56" s="134" t="s">
        <v>185</v>
      </c>
      <c r="C56" s="135"/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</row>
    <row r="57" spans="1:12">
      <c r="A57" s="133" t="s">
        <v>186</v>
      </c>
      <c r="B57" s="134" t="s">
        <v>187</v>
      </c>
      <c r="C57" s="135"/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</row>
    <row r="58" spans="1:12">
      <c r="C58" s="137" t="s">
        <v>188</v>
      </c>
      <c r="D58" s="138">
        <f t="shared" ref="D58:L58" si="7">SUM(D46:D57)</f>
        <v>50243</v>
      </c>
      <c r="E58" s="138">
        <f t="shared" si="7"/>
        <v>0</v>
      </c>
      <c r="F58" s="138">
        <f t="shared" si="7"/>
        <v>50243</v>
      </c>
      <c r="G58" s="138">
        <f t="shared" si="7"/>
        <v>54330</v>
      </c>
      <c r="H58" s="138">
        <f t="shared" si="7"/>
        <v>0</v>
      </c>
      <c r="I58" s="138">
        <f t="shared" si="7"/>
        <v>54330</v>
      </c>
      <c r="J58" s="138">
        <f t="shared" si="7"/>
        <v>56863</v>
      </c>
      <c r="K58" s="138">
        <f t="shared" si="7"/>
        <v>0</v>
      </c>
      <c r="L58" s="138">
        <f t="shared" si="7"/>
        <v>56863</v>
      </c>
    </row>
    <row r="59" spans="1:12">
      <c r="A59" s="141"/>
      <c r="B59" s="141"/>
      <c r="C59" s="141"/>
      <c r="K59" s="114"/>
      <c r="L59" s="114"/>
    </row>
    <row r="65" spans="1:12">
      <c r="A65" s="111" t="s">
        <v>152</v>
      </c>
      <c r="B65" s="111"/>
      <c r="C65" s="111"/>
      <c r="D65" s="111"/>
      <c r="E65" s="111"/>
      <c r="F65" s="111"/>
      <c r="G65" s="111"/>
      <c r="I65" s="111"/>
      <c r="J65" s="111"/>
      <c r="K65" s="111"/>
      <c r="L65" s="111"/>
    </row>
    <row r="66" spans="1:12">
      <c r="A66" s="112" t="s">
        <v>153</v>
      </c>
      <c r="B66" s="112"/>
      <c r="C66" s="113"/>
      <c r="D66" s="114"/>
      <c r="E66" s="114"/>
      <c r="F66" s="114"/>
      <c r="G66" s="114"/>
      <c r="I66" s="114"/>
      <c r="J66" s="114"/>
      <c r="K66" s="114"/>
      <c r="L66" s="114"/>
    </row>
    <row r="67" spans="1:12">
      <c r="A67" s="113"/>
      <c r="B67" s="113"/>
      <c r="C67" s="113"/>
      <c r="D67" s="114"/>
      <c r="E67" s="114"/>
      <c r="F67" s="114"/>
      <c r="G67" s="114"/>
      <c r="I67" s="114"/>
      <c r="J67" s="114"/>
      <c r="K67" s="114"/>
      <c r="L67" s="114"/>
    </row>
    <row r="68" spans="1:12">
      <c r="A68" s="115" t="s">
        <v>122</v>
      </c>
      <c r="B68" s="198"/>
      <c r="C68" s="288" t="s">
        <v>429</v>
      </c>
      <c r="D68" s="110"/>
      <c r="E68" s="114"/>
      <c r="F68" s="114"/>
      <c r="G68" s="114"/>
      <c r="I68" s="114"/>
      <c r="J68" s="114"/>
      <c r="K68" s="47" t="s">
        <v>154</v>
      </c>
      <c r="L68" s="114"/>
    </row>
    <row r="69" spans="1:12">
      <c r="A69" s="116"/>
      <c r="B69" s="116"/>
      <c r="C69" s="116"/>
      <c r="D69" s="37"/>
    </row>
    <row r="70" spans="1:12">
      <c r="A70" s="115" t="s">
        <v>123</v>
      </c>
      <c r="B70" s="117" t="s">
        <v>222</v>
      </c>
      <c r="C70" s="116"/>
      <c r="D70" s="37"/>
    </row>
    <row r="71" spans="1:12">
      <c r="A71" s="116"/>
      <c r="B71" s="116"/>
      <c r="C71" s="116"/>
      <c r="D71" s="37"/>
    </row>
    <row r="72" spans="1:12" ht="22.5">
      <c r="A72" s="118" t="s">
        <v>155</v>
      </c>
      <c r="B72" s="302" t="s">
        <v>156</v>
      </c>
      <c r="C72" s="200"/>
      <c r="D72" s="37"/>
    </row>
    <row r="73" spans="1:12">
      <c r="A73" s="119" t="s">
        <v>460</v>
      </c>
      <c r="B73" s="120" t="s">
        <v>430</v>
      </c>
      <c r="C73" s="121"/>
      <c r="D73" s="122"/>
      <c r="E73" s="123" t="s">
        <v>157</v>
      </c>
      <c r="F73" s="124"/>
      <c r="G73" s="122"/>
      <c r="H73" s="123" t="s">
        <v>158</v>
      </c>
      <c r="I73" s="124"/>
      <c r="J73" s="122"/>
      <c r="K73" s="123" t="s">
        <v>159</v>
      </c>
      <c r="L73" s="124"/>
    </row>
    <row r="74" spans="1:12">
      <c r="A74" s="125"/>
      <c r="B74" s="126"/>
      <c r="C74" s="126"/>
      <c r="D74" s="127" t="s">
        <v>160</v>
      </c>
      <c r="E74" s="127" t="s">
        <v>161</v>
      </c>
      <c r="F74" s="128" t="s">
        <v>160</v>
      </c>
      <c r="G74" s="127" t="s">
        <v>160</v>
      </c>
      <c r="H74" s="127" t="s">
        <v>161</v>
      </c>
      <c r="I74" s="128" t="s">
        <v>160</v>
      </c>
      <c r="J74" s="127" t="s">
        <v>160</v>
      </c>
      <c r="K74" s="127" t="s">
        <v>162</v>
      </c>
      <c r="L74" s="128" t="s">
        <v>160</v>
      </c>
    </row>
    <row r="75" spans="1:12">
      <c r="A75" s="129"/>
      <c r="B75" s="130"/>
      <c r="C75" s="130"/>
      <c r="D75" s="131" t="s">
        <v>163</v>
      </c>
      <c r="E75" s="131" t="s">
        <v>164</v>
      </c>
      <c r="F75" s="132" t="s">
        <v>165</v>
      </c>
      <c r="G75" s="131" t="s">
        <v>166</v>
      </c>
      <c r="H75" s="131" t="s">
        <v>164</v>
      </c>
      <c r="I75" s="132" t="s">
        <v>165</v>
      </c>
      <c r="J75" s="131" t="s">
        <v>166</v>
      </c>
      <c r="K75" s="131" t="s">
        <v>164</v>
      </c>
      <c r="L75" s="132" t="s">
        <v>165</v>
      </c>
    </row>
    <row r="76" spans="1:12">
      <c r="A76" s="133" t="s">
        <v>167</v>
      </c>
      <c r="B76" s="134" t="s">
        <v>130</v>
      </c>
      <c r="C76" s="135"/>
      <c r="D76" s="136">
        <v>1352</v>
      </c>
      <c r="E76" s="136">
        <v>0</v>
      </c>
      <c r="F76" s="136">
        <f>D76</f>
        <v>1352</v>
      </c>
      <c r="G76" s="136">
        <v>1390</v>
      </c>
      <c r="H76" s="136">
        <v>0</v>
      </c>
      <c r="I76" s="136">
        <f>G76</f>
        <v>1390</v>
      </c>
      <c r="J76" s="136">
        <v>1430</v>
      </c>
      <c r="K76" s="136">
        <v>0</v>
      </c>
      <c r="L76" s="136">
        <f>J76</f>
        <v>1430</v>
      </c>
    </row>
    <row r="77" spans="1:12">
      <c r="A77" s="133" t="s">
        <v>168</v>
      </c>
      <c r="B77" s="134" t="s">
        <v>169</v>
      </c>
      <c r="C77" s="135"/>
      <c r="D77" s="136">
        <v>210</v>
      </c>
      <c r="E77" s="136">
        <v>0</v>
      </c>
      <c r="F77" s="136">
        <f t="shared" ref="F77:F78" si="8">D77</f>
        <v>210</v>
      </c>
      <c r="G77" s="136">
        <v>220</v>
      </c>
      <c r="H77" s="136">
        <v>0</v>
      </c>
      <c r="I77" s="136">
        <f t="shared" ref="I77:I78" si="9">G77</f>
        <v>220</v>
      </c>
      <c r="J77" s="136">
        <v>230</v>
      </c>
      <c r="K77" s="136">
        <v>0</v>
      </c>
      <c r="L77" s="136">
        <f t="shared" ref="L77:L78" si="10">J77</f>
        <v>230</v>
      </c>
    </row>
    <row r="78" spans="1:12">
      <c r="A78" s="133" t="s">
        <v>170</v>
      </c>
      <c r="B78" s="134" t="s">
        <v>171</v>
      </c>
      <c r="C78" s="135"/>
      <c r="D78" s="136">
        <v>8100</v>
      </c>
      <c r="E78" s="136">
        <v>0</v>
      </c>
      <c r="F78" s="136">
        <f t="shared" si="8"/>
        <v>8100</v>
      </c>
      <c r="G78" s="136">
        <v>8343</v>
      </c>
      <c r="H78" s="136">
        <v>0</v>
      </c>
      <c r="I78" s="136">
        <f t="shared" si="9"/>
        <v>8343</v>
      </c>
      <c r="J78" s="136">
        <v>8600</v>
      </c>
      <c r="K78" s="136">
        <v>0</v>
      </c>
      <c r="L78" s="136">
        <f t="shared" si="10"/>
        <v>8600</v>
      </c>
    </row>
    <row r="79" spans="1:12">
      <c r="A79" s="133" t="s">
        <v>172</v>
      </c>
      <c r="B79" s="134" t="s">
        <v>173</v>
      </c>
      <c r="C79" s="135"/>
      <c r="D79" s="136">
        <v>0</v>
      </c>
      <c r="E79" s="136">
        <v>0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  <c r="K79" s="136">
        <v>0</v>
      </c>
      <c r="L79" s="136">
        <v>0</v>
      </c>
    </row>
    <row r="80" spans="1:12">
      <c r="A80" s="133" t="s">
        <v>174</v>
      </c>
      <c r="B80" s="134" t="s">
        <v>175</v>
      </c>
      <c r="C80" s="135"/>
      <c r="D80" s="136">
        <v>0</v>
      </c>
      <c r="E80" s="136">
        <v>0</v>
      </c>
      <c r="F80" s="136">
        <v>0</v>
      </c>
      <c r="G80" s="136">
        <v>0</v>
      </c>
      <c r="H80" s="136">
        <v>0</v>
      </c>
      <c r="I80" s="136">
        <v>0</v>
      </c>
      <c r="J80" s="136">
        <v>0</v>
      </c>
      <c r="K80" s="136">
        <v>0</v>
      </c>
      <c r="L80" s="136">
        <v>0</v>
      </c>
    </row>
    <row r="81" spans="1:12">
      <c r="A81" s="133" t="s">
        <v>176</v>
      </c>
      <c r="B81" s="134" t="s">
        <v>177</v>
      </c>
      <c r="C81" s="135"/>
      <c r="D81" s="136">
        <v>0</v>
      </c>
      <c r="E81" s="136">
        <v>0</v>
      </c>
      <c r="F81" s="136">
        <v>0</v>
      </c>
      <c r="G81" s="136">
        <v>0</v>
      </c>
      <c r="H81" s="136">
        <v>0</v>
      </c>
      <c r="I81" s="136">
        <v>0</v>
      </c>
      <c r="J81" s="136">
        <v>0</v>
      </c>
      <c r="K81" s="136">
        <v>0</v>
      </c>
      <c r="L81" s="136">
        <v>0</v>
      </c>
    </row>
    <row r="82" spans="1:12">
      <c r="A82" s="133" t="s">
        <v>178</v>
      </c>
      <c r="B82" s="134" t="s">
        <v>179</v>
      </c>
      <c r="C82" s="135"/>
      <c r="D82" s="136">
        <v>0</v>
      </c>
      <c r="E82" s="136">
        <v>0</v>
      </c>
      <c r="F82" s="136">
        <v>0</v>
      </c>
      <c r="G82" s="136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</row>
    <row r="83" spans="1:12">
      <c r="A83" s="133" t="s">
        <v>180</v>
      </c>
      <c r="B83" s="134" t="s">
        <v>181</v>
      </c>
      <c r="C83" s="135"/>
      <c r="D83" s="136">
        <v>0</v>
      </c>
      <c r="E83" s="136">
        <v>0</v>
      </c>
      <c r="F83" s="136">
        <v>0</v>
      </c>
      <c r="G83" s="136">
        <v>0</v>
      </c>
      <c r="H83" s="136">
        <v>0</v>
      </c>
      <c r="I83" s="136">
        <v>0</v>
      </c>
      <c r="J83" s="136">
        <v>0</v>
      </c>
      <c r="K83" s="136">
        <v>0</v>
      </c>
      <c r="L83" s="136">
        <v>0</v>
      </c>
    </row>
    <row r="84" spans="1:12">
      <c r="A84" s="133" t="s">
        <v>180</v>
      </c>
      <c r="B84" s="134" t="s">
        <v>182</v>
      </c>
      <c r="C84" s="135"/>
      <c r="D84" s="136">
        <v>0</v>
      </c>
      <c r="E84" s="136">
        <v>0</v>
      </c>
      <c r="F84" s="136">
        <v>0</v>
      </c>
      <c r="G84" s="136">
        <v>0</v>
      </c>
      <c r="H84" s="136">
        <v>0</v>
      </c>
      <c r="I84" s="136">
        <v>0</v>
      </c>
      <c r="J84" s="136">
        <v>0</v>
      </c>
      <c r="K84" s="136">
        <v>0</v>
      </c>
      <c r="L84" s="136">
        <v>0</v>
      </c>
    </row>
    <row r="85" spans="1:12">
      <c r="A85" s="133" t="s">
        <v>183</v>
      </c>
      <c r="B85" s="134" t="s">
        <v>184</v>
      </c>
      <c r="C85" s="135"/>
      <c r="D85" s="136">
        <v>0</v>
      </c>
      <c r="E85" s="136">
        <v>0</v>
      </c>
      <c r="F85" s="136">
        <v>0</v>
      </c>
      <c r="G85" s="136">
        <v>0</v>
      </c>
      <c r="H85" s="136">
        <v>0</v>
      </c>
      <c r="I85" s="136">
        <v>0</v>
      </c>
      <c r="J85" s="136">
        <v>0</v>
      </c>
      <c r="K85" s="136">
        <v>0</v>
      </c>
      <c r="L85" s="136">
        <v>0</v>
      </c>
    </row>
    <row r="86" spans="1:12">
      <c r="A86" s="133" t="s">
        <v>183</v>
      </c>
      <c r="B86" s="134" t="s">
        <v>185</v>
      </c>
      <c r="C86" s="135"/>
      <c r="D86" s="136">
        <v>0</v>
      </c>
      <c r="E86" s="136">
        <v>0</v>
      </c>
      <c r="F86" s="136">
        <v>0</v>
      </c>
      <c r="G86" s="136">
        <v>0</v>
      </c>
      <c r="H86" s="136">
        <v>0</v>
      </c>
      <c r="I86" s="136">
        <v>0</v>
      </c>
      <c r="J86" s="136">
        <v>0</v>
      </c>
      <c r="K86" s="136">
        <v>0</v>
      </c>
      <c r="L86" s="136">
        <v>0</v>
      </c>
    </row>
    <row r="87" spans="1:12">
      <c r="A87" s="133" t="s">
        <v>186</v>
      </c>
      <c r="B87" s="134" t="s">
        <v>187</v>
      </c>
      <c r="C87" s="135"/>
      <c r="D87" s="136">
        <v>0</v>
      </c>
      <c r="E87" s="136">
        <v>0</v>
      </c>
      <c r="F87" s="136">
        <v>0</v>
      </c>
      <c r="G87" s="136">
        <v>0</v>
      </c>
      <c r="H87" s="136">
        <v>0</v>
      </c>
      <c r="I87" s="136">
        <v>0</v>
      </c>
      <c r="J87" s="136">
        <v>0</v>
      </c>
      <c r="K87" s="136">
        <v>0</v>
      </c>
      <c r="L87" s="136">
        <v>0</v>
      </c>
    </row>
    <row r="88" spans="1:12">
      <c r="C88" s="137" t="s">
        <v>188</v>
      </c>
      <c r="D88" s="138">
        <f t="shared" ref="D88:L88" si="11">SUM(D76:D87)</f>
        <v>9662</v>
      </c>
      <c r="E88" s="138">
        <f t="shared" si="11"/>
        <v>0</v>
      </c>
      <c r="F88" s="138">
        <f t="shared" si="11"/>
        <v>9662</v>
      </c>
      <c r="G88" s="138">
        <f t="shared" si="11"/>
        <v>9953</v>
      </c>
      <c r="H88" s="138">
        <f t="shared" si="11"/>
        <v>0</v>
      </c>
      <c r="I88" s="138">
        <f t="shared" si="11"/>
        <v>9953</v>
      </c>
      <c r="J88" s="138">
        <f t="shared" si="11"/>
        <v>10260</v>
      </c>
      <c r="K88" s="138">
        <f t="shared" si="11"/>
        <v>0</v>
      </c>
      <c r="L88" s="138">
        <f t="shared" si="11"/>
        <v>10260</v>
      </c>
    </row>
    <row r="89" spans="1:12">
      <c r="A89" s="141"/>
      <c r="B89" s="141"/>
      <c r="C89" s="141"/>
      <c r="K89" s="114"/>
      <c r="L89" s="114"/>
    </row>
    <row r="90" spans="1:12">
      <c r="A90" s="141"/>
      <c r="B90" s="141"/>
      <c r="C90" s="141"/>
      <c r="K90" s="114"/>
      <c r="L90" s="114"/>
    </row>
    <row r="91" spans="1:12">
      <c r="A91" s="141"/>
      <c r="B91" s="141"/>
      <c r="C91" s="141"/>
      <c r="K91" s="114"/>
      <c r="L91" s="114"/>
    </row>
    <row r="92" spans="1:12">
      <c r="A92" s="141"/>
      <c r="B92" s="141"/>
      <c r="C92" s="141"/>
      <c r="K92" s="114"/>
      <c r="L92" s="114"/>
    </row>
    <row r="93" spans="1:12">
      <c r="A93" s="141"/>
      <c r="B93" s="141"/>
      <c r="C93" s="141"/>
      <c r="K93" s="114"/>
      <c r="L93" s="114"/>
    </row>
    <row r="94" spans="1:12">
      <c r="A94" s="141"/>
      <c r="B94" s="141"/>
      <c r="C94" s="141"/>
      <c r="K94" s="114"/>
      <c r="L94" s="114"/>
    </row>
    <row r="95" spans="1:12">
      <c r="A95" s="141"/>
      <c r="B95" s="141"/>
      <c r="C95" s="141"/>
      <c r="K95" s="114"/>
      <c r="L95" s="114"/>
    </row>
    <row r="96" spans="1:12">
      <c r="A96" s="141"/>
      <c r="B96" s="141"/>
      <c r="C96" s="141"/>
      <c r="K96" s="114"/>
      <c r="L96" s="114"/>
    </row>
    <row r="97" spans="1:12">
      <c r="A97" s="141"/>
      <c r="B97" s="141"/>
      <c r="C97" s="141"/>
      <c r="K97" s="114"/>
      <c r="L97" s="114"/>
    </row>
    <row r="98" spans="1:12">
      <c r="A98" s="141"/>
      <c r="B98" s="141"/>
      <c r="C98" s="141"/>
      <c r="K98" s="114"/>
      <c r="L98" s="114"/>
    </row>
    <row r="99" spans="1:12">
      <c r="A99" s="111" t="s">
        <v>152</v>
      </c>
      <c r="B99" s="111"/>
      <c r="C99" s="111"/>
      <c r="D99" s="111"/>
      <c r="E99" s="111"/>
      <c r="F99" s="111"/>
      <c r="G99" s="111"/>
      <c r="I99" s="111"/>
      <c r="J99" s="111"/>
      <c r="K99" s="111"/>
      <c r="L99" s="111"/>
    </row>
    <row r="100" spans="1:12">
      <c r="A100" s="112" t="s">
        <v>153</v>
      </c>
      <c r="B100" s="112"/>
      <c r="C100" s="113"/>
      <c r="D100" s="114"/>
      <c r="E100" s="114"/>
      <c r="F100" s="114"/>
      <c r="G100" s="114"/>
      <c r="I100" s="114"/>
      <c r="J100" s="114"/>
      <c r="K100" s="114"/>
      <c r="L100" s="114"/>
    </row>
    <row r="101" spans="1:12">
      <c r="A101" s="113"/>
      <c r="B101" s="113"/>
      <c r="C101" s="113"/>
      <c r="D101" s="114"/>
      <c r="E101" s="114"/>
      <c r="F101" s="114"/>
      <c r="G101" s="114"/>
      <c r="I101" s="114"/>
      <c r="J101" s="114"/>
      <c r="K101" s="114"/>
      <c r="L101" s="114"/>
    </row>
    <row r="102" spans="1:12">
      <c r="A102" s="115" t="s">
        <v>122</v>
      </c>
      <c r="B102" s="298" t="s">
        <v>429</v>
      </c>
      <c r="C102" s="199"/>
      <c r="D102" s="110"/>
      <c r="E102" s="114"/>
      <c r="F102" s="114"/>
      <c r="G102" s="114"/>
      <c r="I102" s="114"/>
      <c r="J102" s="114"/>
      <c r="K102" s="47" t="s">
        <v>154</v>
      </c>
      <c r="L102" s="114"/>
    </row>
    <row r="103" spans="1:12">
      <c r="A103" s="116"/>
      <c r="B103" s="116"/>
      <c r="C103" s="116"/>
      <c r="D103" s="37"/>
    </row>
    <row r="104" spans="1:12">
      <c r="A104" s="115" t="s">
        <v>123</v>
      </c>
      <c r="B104" s="117" t="s">
        <v>222</v>
      </c>
      <c r="C104" s="116"/>
      <c r="D104" s="37"/>
    </row>
    <row r="105" spans="1:12">
      <c r="A105" s="116"/>
      <c r="B105" s="116"/>
      <c r="C105" s="116"/>
      <c r="D105" s="37"/>
    </row>
    <row r="106" spans="1:12" ht="22.5">
      <c r="A106" s="118" t="s">
        <v>155</v>
      </c>
      <c r="B106" s="302" t="s">
        <v>156</v>
      </c>
      <c r="C106" s="200"/>
      <c r="D106" s="37"/>
    </row>
    <row r="107" spans="1:12">
      <c r="A107" s="119" t="s">
        <v>205</v>
      </c>
      <c r="B107" s="120" t="s">
        <v>204</v>
      </c>
      <c r="C107" s="121"/>
      <c r="D107" s="122"/>
      <c r="E107" s="123" t="s">
        <v>157</v>
      </c>
      <c r="F107" s="124"/>
      <c r="G107" s="122"/>
      <c r="H107" s="123" t="s">
        <v>158</v>
      </c>
      <c r="I107" s="124"/>
      <c r="J107" s="122"/>
      <c r="K107" s="123" t="s">
        <v>159</v>
      </c>
      <c r="L107" s="124"/>
    </row>
    <row r="108" spans="1:12">
      <c r="A108" s="125"/>
      <c r="B108" s="126"/>
      <c r="C108" s="126"/>
      <c r="D108" s="127" t="s">
        <v>160</v>
      </c>
      <c r="E108" s="127" t="s">
        <v>161</v>
      </c>
      <c r="F108" s="128" t="s">
        <v>160</v>
      </c>
      <c r="G108" s="127" t="s">
        <v>160</v>
      </c>
      <c r="H108" s="127" t="s">
        <v>161</v>
      </c>
      <c r="I108" s="128" t="s">
        <v>160</v>
      </c>
      <c r="J108" s="127" t="s">
        <v>160</v>
      </c>
      <c r="K108" s="127" t="s">
        <v>162</v>
      </c>
      <c r="L108" s="128" t="s">
        <v>160</v>
      </c>
    </row>
    <row r="109" spans="1:12">
      <c r="A109" s="129"/>
      <c r="B109" s="130"/>
      <c r="C109" s="130"/>
      <c r="D109" s="131" t="s">
        <v>163</v>
      </c>
      <c r="E109" s="131" t="s">
        <v>164</v>
      </c>
      <c r="F109" s="132" t="s">
        <v>165</v>
      </c>
      <c r="G109" s="131" t="s">
        <v>166</v>
      </c>
      <c r="H109" s="131" t="s">
        <v>164</v>
      </c>
      <c r="I109" s="132" t="s">
        <v>165</v>
      </c>
      <c r="J109" s="131" t="s">
        <v>166</v>
      </c>
      <c r="K109" s="131" t="s">
        <v>164</v>
      </c>
      <c r="L109" s="132" t="s">
        <v>165</v>
      </c>
    </row>
    <row r="110" spans="1:12">
      <c r="A110" s="133" t="s">
        <v>167</v>
      </c>
      <c r="B110" s="134" t="s">
        <v>130</v>
      </c>
      <c r="C110" s="135"/>
      <c r="D110" s="136">
        <v>7822</v>
      </c>
      <c r="E110" s="136">
        <v>0</v>
      </c>
      <c r="F110" s="136">
        <f>D110</f>
        <v>7822</v>
      </c>
      <c r="G110" s="136">
        <v>8053</v>
      </c>
      <c r="H110" s="136">
        <v>0</v>
      </c>
      <c r="I110" s="136">
        <f>G110</f>
        <v>8053</v>
      </c>
      <c r="J110" s="136">
        <v>8295</v>
      </c>
      <c r="K110" s="136">
        <v>0</v>
      </c>
      <c r="L110" s="136">
        <f>J110</f>
        <v>8295</v>
      </c>
    </row>
    <row r="111" spans="1:12">
      <c r="A111" s="133" t="s">
        <v>168</v>
      </c>
      <c r="B111" s="134" t="s">
        <v>169</v>
      </c>
      <c r="C111" s="135"/>
      <c r="D111" s="136">
        <v>1308</v>
      </c>
      <c r="E111" s="136">
        <v>0</v>
      </c>
      <c r="F111" s="136">
        <f t="shared" ref="F111:F112" si="12">D111</f>
        <v>1308</v>
      </c>
      <c r="G111" s="136">
        <v>1347</v>
      </c>
      <c r="H111" s="136">
        <v>0</v>
      </c>
      <c r="I111" s="136">
        <f t="shared" ref="I111:I112" si="13">G111</f>
        <v>1347</v>
      </c>
      <c r="J111" s="136">
        <v>1387</v>
      </c>
      <c r="K111" s="136">
        <v>0</v>
      </c>
      <c r="L111" s="136">
        <f t="shared" ref="L111:L112" si="14">J111</f>
        <v>1387</v>
      </c>
    </row>
    <row r="112" spans="1:12">
      <c r="A112" s="133" t="s">
        <v>170</v>
      </c>
      <c r="B112" s="134" t="s">
        <v>171</v>
      </c>
      <c r="C112" s="135"/>
      <c r="D112" s="136">
        <v>2450</v>
      </c>
      <c r="E112" s="136">
        <v>0</v>
      </c>
      <c r="F112" s="136">
        <f t="shared" si="12"/>
        <v>2450</v>
      </c>
      <c r="G112" s="136">
        <v>2550</v>
      </c>
      <c r="H112" s="136">
        <v>0</v>
      </c>
      <c r="I112" s="136">
        <f t="shared" si="13"/>
        <v>2550</v>
      </c>
      <c r="J112" s="136">
        <v>2630</v>
      </c>
      <c r="K112" s="136">
        <v>0</v>
      </c>
      <c r="L112" s="136">
        <f t="shared" si="14"/>
        <v>2630</v>
      </c>
    </row>
    <row r="113" spans="1:12">
      <c r="A113" s="133" t="s">
        <v>172</v>
      </c>
      <c r="B113" s="134" t="s">
        <v>173</v>
      </c>
      <c r="C113" s="135"/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</row>
    <row r="114" spans="1:12">
      <c r="A114" s="133" t="s">
        <v>174</v>
      </c>
      <c r="B114" s="134" t="s">
        <v>175</v>
      </c>
      <c r="C114" s="135"/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</row>
    <row r="115" spans="1:12">
      <c r="A115" s="133" t="s">
        <v>176</v>
      </c>
      <c r="B115" s="134" t="s">
        <v>177</v>
      </c>
      <c r="C115" s="135"/>
      <c r="D115" s="136"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</row>
    <row r="116" spans="1:12">
      <c r="A116" s="133" t="s">
        <v>178</v>
      </c>
      <c r="B116" s="134" t="s">
        <v>179</v>
      </c>
      <c r="C116" s="135"/>
      <c r="D116" s="136">
        <v>0</v>
      </c>
      <c r="E116" s="136">
        <v>0</v>
      </c>
      <c r="F116" s="136">
        <v>0</v>
      </c>
      <c r="G116" s="136">
        <v>0</v>
      </c>
      <c r="H116" s="136">
        <v>0</v>
      </c>
      <c r="I116" s="136">
        <v>0</v>
      </c>
      <c r="J116" s="136">
        <v>0</v>
      </c>
      <c r="K116" s="136">
        <v>0</v>
      </c>
      <c r="L116" s="136">
        <v>0</v>
      </c>
    </row>
    <row r="117" spans="1:12">
      <c r="A117" s="133" t="s">
        <v>180</v>
      </c>
      <c r="B117" s="134" t="s">
        <v>181</v>
      </c>
      <c r="C117" s="135"/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</row>
    <row r="118" spans="1:12">
      <c r="A118" s="133" t="s">
        <v>180</v>
      </c>
      <c r="B118" s="134" t="s">
        <v>182</v>
      </c>
      <c r="C118" s="135"/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</row>
    <row r="119" spans="1:12">
      <c r="A119" s="133" t="s">
        <v>183</v>
      </c>
      <c r="B119" s="134" t="s">
        <v>184</v>
      </c>
      <c r="C119" s="135"/>
      <c r="D119" s="136">
        <v>0</v>
      </c>
      <c r="E119" s="136">
        <v>0</v>
      </c>
      <c r="F119" s="136">
        <v>0</v>
      </c>
      <c r="G119" s="136">
        <v>0</v>
      </c>
      <c r="H119" s="136">
        <v>0</v>
      </c>
      <c r="I119" s="136">
        <v>0</v>
      </c>
      <c r="J119" s="136">
        <v>0</v>
      </c>
      <c r="K119" s="136">
        <v>0</v>
      </c>
      <c r="L119" s="136">
        <v>0</v>
      </c>
    </row>
    <row r="120" spans="1:12">
      <c r="A120" s="133" t="s">
        <v>183</v>
      </c>
      <c r="B120" s="134" t="s">
        <v>185</v>
      </c>
      <c r="C120" s="135"/>
      <c r="D120" s="136">
        <v>0</v>
      </c>
      <c r="E120" s="136">
        <v>0</v>
      </c>
      <c r="F120" s="136">
        <v>0</v>
      </c>
      <c r="G120" s="136">
        <v>0</v>
      </c>
      <c r="H120" s="136">
        <v>0</v>
      </c>
      <c r="I120" s="136">
        <v>0</v>
      </c>
      <c r="J120" s="136">
        <v>0</v>
      </c>
      <c r="K120" s="136">
        <v>0</v>
      </c>
      <c r="L120" s="136">
        <v>0</v>
      </c>
    </row>
    <row r="121" spans="1:12">
      <c r="A121" s="133" t="s">
        <v>186</v>
      </c>
      <c r="B121" s="134" t="s">
        <v>187</v>
      </c>
      <c r="C121" s="135"/>
      <c r="D121" s="136">
        <v>0</v>
      </c>
      <c r="E121" s="136">
        <v>0</v>
      </c>
      <c r="F121" s="136">
        <v>0</v>
      </c>
      <c r="G121" s="136">
        <v>0</v>
      </c>
      <c r="H121" s="136">
        <v>0</v>
      </c>
      <c r="I121" s="136">
        <v>0</v>
      </c>
      <c r="J121" s="136">
        <v>0</v>
      </c>
      <c r="K121" s="136">
        <v>0</v>
      </c>
      <c r="L121" s="136">
        <v>0</v>
      </c>
    </row>
    <row r="122" spans="1:12">
      <c r="C122" s="137" t="s">
        <v>188</v>
      </c>
      <c r="D122" s="138">
        <f t="shared" ref="D122:L122" si="15">SUM(D110:D121)</f>
        <v>11580</v>
      </c>
      <c r="E122" s="138">
        <f t="shared" si="15"/>
        <v>0</v>
      </c>
      <c r="F122" s="138">
        <f t="shared" si="15"/>
        <v>11580</v>
      </c>
      <c r="G122" s="138">
        <f t="shared" si="15"/>
        <v>11950</v>
      </c>
      <c r="H122" s="138">
        <f t="shared" si="15"/>
        <v>0</v>
      </c>
      <c r="I122" s="138">
        <f t="shared" si="15"/>
        <v>11950</v>
      </c>
      <c r="J122" s="138">
        <f t="shared" si="15"/>
        <v>12312</v>
      </c>
      <c r="K122" s="138">
        <f t="shared" si="15"/>
        <v>0</v>
      </c>
      <c r="L122" s="138">
        <f t="shared" si="15"/>
        <v>12312</v>
      </c>
    </row>
    <row r="123" spans="1:12">
      <c r="A123" s="141"/>
      <c r="B123" s="141"/>
      <c r="C123" s="141"/>
      <c r="K123" s="114"/>
      <c r="L123" s="114"/>
    </row>
    <row r="124" spans="1:12">
      <c r="A124" s="141"/>
      <c r="B124" s="141"/>
      <c r="C124" s="141"/>
      <c r="K124" s="114"/>
      <c r="L124" s="114"/>
    </row>
    <row r="125" spans="1:12">
      <c r="A125" s="141"/>
      <c r="B125" s="141"/>
      <c r="C125" s="141"/>
      <c r="K125" s="114"/>
      <c r="L125" s="114"/>
    </row>
    <row r="126" spans="1:12">
      <c r="A126" s="141"/>
      <c r="B126" s="141"/>
      <c r="C126" s="141"/>
      <c r="K126" s="114"/>
      <c r="L126" s="114"/>
    </row>
    <row r="127" spans="1:12">
      <c r="A127" s="141"/>
      <c r="B127" s="141"/>
      <c r="C127" s="141"/>
      <c r="K127" s="114"/>
      <c r="L127" s="114"/>
    </row>
    <row r="128" spans="1:12">
      <c r="A128" s="141"/>
      <c r="B128" s="141"/>
      <c r="C128" s="141"/>
      <c r="K128" s="114"/>
      <c r="L128" s="114"/>
    </row>
    <row r="129" spans="1:12">
      <c r="A129" s="141"/>
      <c r="B129" s="141"/>
      <c r="C129" s="141"/>
      <c r="K129" s="114"/>
      <c r="L129" s="114"/>
    </row>
    <row r="130" spans="1:12">
      <c r="A130" s="141"/>
      <c r="B130" s="141"/>
      <c r="C130" s="141"/>
      <c r="K130" s="114"/>
      <c r="L130" s="114"/>
    </row>
    <row r="131" spans="1:12">
      <c r="A131" s="141"/>
      <c r="B131" s="141"/>
      <c r="C131" s="141"/>
      <c r="K131" s="114"/>
      <c r="L131" s="114"/>
    </row>
    <row r="132" spans="1:12">
      <c r="A132" s="141"/>
      <c r="B132" s="141"/>
      <c r="C132" s="141"/>
      <c r="K132" s="114"/>
      <c r="L132" s="114"/>
    </row>
    <row r="133" spans="1:12">
      <c r="A133" s="141"/>
      <c r="B133" s="141"/>
      <c r="C133" s="141"/>
      <c r="K133" s="114"/>
      <c r="L133" s="114"/>
    </row>
    <row r="134" spans="1:12">
      <c r="A134" s="111" t="s">
        <v>152</v>
      </c>
      <c r="B134" s="111"/>
      <c r="C134" s="111"/>
      <c r="D134" s="111"/>
      <c r="E134" s="111"/>
      <c r="F134" s="111"/>
      <c r="G134" s="111"/>
      <c r="I134" s="111"/>
      <c r="J134" s="111"/>
      <c r="K134" s="111"/>
      <c r="L134" s="111"/>
    </row>
    <row r="135" spans="1:12">
      <c r="A135" s="112" t="s">
        <v>153</v>
      </c>
      <c r="B135" s="112"/>
      <c r="C135" s="113"/>
      <c r="D135" s="114"/>
      <c r="E135" s="114"/>
      <c r="F135" s="114"/>
      <c r="G135" s="114"/>
      <c r="I135" s="114"/>
      <c r="J135" s="114"/>
      <c r="K135" s="114"/>
      <c r="L135" s="114"/>
    </row>
    <row r="136" spans="1:12">
      <c r="A136" s="113"/>
      <c r="B136" s="113"/>
      <c r="C136" s="113"/>
      <c r="D136" s="114"/>
      <c r="E136" s="114"/>
      <c r="F136" s="114"/>
      <c r="G136" s="114"/>
      <c r="I136" s="114"/>
      <c r="J136" s="114"/>
      <c r="K136" s="114"/>
      <c r="L136" s="114"/>
    </row>
    <row r="137" spans="1:12">
      <c r="A137" s="115" t="s">
        <v>122</v>
      </c>
      <c r="B137" s="298" t="s">
        <v>429</v>
      </c>
      <c r="C137" s="199"/>
      <c r="D137" s="110"/>
      <c r="E137" s="114"/>
      <c r="F137" s="114"/>
      <c r="G137" s="114"/>
      <c r="I137" s="114"/>
      <c r="J137" s="114"/>
      <c r="K137" s="47" t="s">
        <v>154</v>
      </c>
      <c r="L137" s="114"/>
    </row>
    <row r="138" spans="1:12">
      <c r="A138" s="116"/>
      <c r="B138" s="116"/>
      <c r="C138" s="116"/>
      <c r="D138" s="37"/>
    </row>
    <row r="139" spans="1:12">
      <c r="A139" s="115" t="s">
        <v>123</v>
      </c>
      <c r="B139" s="117" t="s">
        <v>398</v>
      </c>
      <c r="C139" s="116"/>
      <c r="D139" s="37"/>
    </row>
    <row r="140" spans="1:12">
      <c r="A140" s="116"/>
      <c r="B140" s="116"/>
      <c r="C140" s="116"/>
      <c r="D140" s="37"/>
    </row>
    <row r="141" spans="1:12" ht="22.5">
      <c r="A141" s="118" t="s">
        <v>155</v>
      </c>
      <c r="B141" s="302" t="s">
        <v>156</v>
      </c>
      <c r="C141" s="200"/>
      <c r="D141" s="37"/>
    </row>
    <row r="142" spans="1:12">
      <c r="A142" s="119" t="s">
        <v>431</v>
      </c>
      <c r="B142" s="120" t="s">
        <v>432</v>
      </c>
      <c r="C142" s="121"/>
      <c r="D142" s="122"/>
      <c r="E142" s="123" t="s">
        <v>157</v>
      </c>
      <c r="F142" s="124"/>
      <c r="G142" s="122"/>
      <c r="H142" s="123" t="s">
        <v>158</v>
      </c>
      <c r="I142" s="124"/>
      <c r="J142" s="122"/>
      <c r="K142" s="123" t="s">
        <v>159</v>
      </c>
      <c r="L142" s="124"/>
    </row>
    <row r="143" spans="1:12">
      <c r="A143" s="125"/>
      <c r="B143" s="126"/>
      <c r="C143" s="126"/>
      <c r="D143" s="127" t="s">
        <v>160</v>
      </c>
      <c r="E143" s="127" t="s">
        <v>161</v>
      </c>
      <c r="F143" s="128" t="s">
        <v>160</v>
      </c>
      <c r="G143" s="127" t="s">
        <v>160</v>
      </c>
      <c r="H143" s="127" t="s">
        <v>161</v>
      </c>
      <c r="I143" s="128" t="s">
        <v>160</v>
      </c>
      <c r="J143" s="127" t="s">
        <v>160</v>
      </c>
      <c r="K143" s="127" t="s">
        <v>162</v>
      </c>
      <c r="L143" s="128" t="s">
        <v>160</v>
      </c>
    </row>
    <row r="144" spans="1:12">
      <c r="A144" s="129"/>
      <c r="B144" s="130"/>
      <c r="C144" s="130"/>
      <c r="D144" s="131" t="s">
        <v>163</v>
      </c>
      <c r="E144" s="131" t="s">
        <v>164</v>
      </c>
      <c r="F144" s="132" t="s">
        <v>165</v>
      </c>
      <c r="G144" s="131" t="s">
        <v>166</v>
      </c>
      <c r="H144" s="131" t="s">
        <v>164</v>
      </c>
      <c r="I144" s="132" t="s">
        <v>165</v>
      </c>
      <c r="J144" s="131" t="s">
        <v>166</v>
      </c>
      <c r="K144" s="131" t="s">
        <v>164</v>
      </c>
      <c r="L144" s="132" t="s">
        <v>165</v>
      </c>
    </row>
    <row r="145" spans="1:12">
      <c r="A145" s="133" t="s">
        <v>167</v>
      </c>
      <c r="B145" s="134" t="s">
        <v>130</v>
      </c>
      <c r="C145" s="135"/>
      <c r="D145" s="136">
        <v>63296</v>
      </c>
      <c r="E145" s="136">
        <v>0</v>
      </c>
      <c r="F145" s="136">
        <f>D145</f>
        <v>63296</v>
      </c>
      <c r="G145" s="136">
        <v>65195</v>
      </c>
      <c r="H145" s="136">
        <v>0</v>
      </c>
      <c r="I145" s="136">
        <f>G145</f>
        <v>65195</v>
      </c>
      <c r="J145" s="136">
        <v>67150</v>
      </c>
      <c r="K145" s="136">
        <v>0</v>
      </c>
      <c r="L145" s="136">
        <f>J145</f>
        <v>67150</v>
      </c>
    </row>
    <row r="146" spans="1:12">
      <c r="A146" s="133" t="s">
        <v>168</v>
      </c>
      <c r="B146" s="134" t="s">
        <v>169</v>
      </c>
      <c r="C146" s="135"/>
      <c r="D146" s="136">
        <v>10624</v>
      </c>
      <c r="E146" s="136">
        <v>0</v>
      </c>
      <c r="F146" s="136">
        <f t="shared" ref="F146:F147" si="16">D146</f>
        <v>10624</v>
      </c>
      <c r="G146" s="136">
        <v>10945</v>
      </c>
      <c r="H146" s="136">
        <v>0</v>
      </c>
      <c r="I146" s="136">
        <f t="shared" ref="I146:I156" si="17">G146</f>
        <v>10945</v>
      </c>
      <c r="J146" s="136">
        <v>11275</v>
      </c>
      <c r="K146" s="136">
        <v>0</v>
      </c>
      <c r="L146" s="136">
        <f t="shared" ref="L146:L147" si="18">J146</f>
        <v>11275</v>
      </c>
    </row>
    <row r="147" spans="1:12">
      <c r="A147" s="133" t="s">
        <v>170</v>
      </c>
      <c r="B147" s="134" t="s">
        <v>171</v>
      </c>
      <c r="C147" s="135"/>
      <c r="D147" s="136">
        <v>35072</v>
      </c>
      <c r="E147" s="136">
        <v>0</v>
      </c>
      <c r="F147" s="136">
        <f t="shared" si="16"/>
        <v>35072</v>
      </c>
      <c r="G147" s="136">
        <v>36125</v>
      </c>
      <c r="H147" s="136">
        <v>0</v>
      </c>
      <c r="I147" s="136">
        <f t="shared" si="17"/>
        <v>36125</v>
      </c>
      <c r="J147" s="136">
        <v>37210</v>
      </c>
      <c r="K147" s="136">
        <v>0</v>
      </c>
      <c r="L147" s="136">
        <f t="shared" si="18"/>
        <v>37210</v>
      </c>
    </row>
    <row r="148" spans="1:12">
      <c r="A148" s="133" t="s">
        <v>172</v>
      </c>
      <c r="B148" s="134" t="s">
        <v>173</v>
      </c>
      <c r="C148" s="135"/>
      <c r="D148" s="136">
        <v>0</v>
      </c>
      <c r="E148" s="136">
        <v>0</v>
      </c>
      <c r="F148" s="136">
        <v>0</v>
      </c>
      <c r="G148" s="136">
        <v>0</v>
      </c>
      <c r="H148" s="136">
        <v>0</v>
      </c>
      <c r="I148" s="136">
        <f t="shared" si="17"/>
        <v>0</v>
      </c>
      <c r="J148" s="136">
        <v>0</v>
      </c>
      <c r="K148" s="136">
        <v>0</v>
      </c>
      <c r="L148" s="136">
        <v>0</v>
      </c>
    </row>
    <row r="149" spans="1:12">
      <c r="A149" s="133" t="s">
        <v>174</v>
      </c>
      <c r="B149" s="134" t="s">
        <v>175</v>
      </c>
      <c r="C149" s="135"/>
      <c r="D149" s="136">
        <v>0</v>
      </c>
      <c r="E149" s="136">
        <v>0</v>
      </c>
      <c r="F149" s="136">
        <v>0</v>
      </c>
      <c r="G149" s="136">
        <v>0</v>
      </c>
      <c r="H149" s="136">
        <v>0</v>
      </c>
      <c r="I149" s="136">
        <f t="shared" si="17"/>
        <v>0</v>
      </c>
      <c r="J149" s="136">
        <v>0</v>
      </c>
      <c r="K149" s="136">
        <v>0</v>
      </c>
      <c r="L149" s="136">
        <v>0</v>
      </c>
    </row>
    <row r="150" spans="1:12">
      <c r="A150" s="133" t="s">
        <v>176</v>
      </c>
      <c r="B150" s="134" t="s">
        <v>177</v>
      </c>
      <c r="C150" s="135"/>
      <c r="D150" s="136">
        <v>0</v>
      </c>
      <c r="E150" s="136">
        <v>0</v>
      </c>
      <c r="F150" s="136">
        <v>0</v>
      </c>
      <c r="G150" s="136">
        <v>0</v>
      </c>
      <c r="H150" s="136">
        <v>0</v>
      </c>
      <c r="I150" s="136">
        <f t="shared" si="17"/>
        <v>0</v>
      </c>
      <c r="J150" s="136">
        <v>0</v>
      </c>
      <c r="K150" s="136">
        <v>0</v>
      </c>
      <c r="L150" s="136">
        <v>0</v>
      </c>
    </row>
    <row r="151" spans="1:12">
      <c r="A151" s="133" t="s">
        <v>178</v>
      </c>
      <c r="B151" s="134" t="s">
        <v>179</v>
      </c>
      <c r="C151" s="135"/>
      <c r="D151" s="136">
        <v>0</v>
      </c>
      <c r="E151" s="136">
        <v>0</v>
      </c>
      <c r="F151" s="136">
        <v>0</v>
      </c>
      <c r="G151" s="136">
        <v>0</v>
      </c>
      <c r="H151" s="136">
        <v>0</v>
      </c>
      <c r="I151" s="136">
        <f t="shared" si="17"/>
        <v>0</v>
      </c>
      <c r="J151" s="136">
        <v>0</v>
      </c>
      <c r="K151" s="136">
        <v>0</v>
      </c>
      <c r="L151" s="136">
        <v>0</v>
      </c>
    </row>
    <row r="152" spans="1:12">
      <c r="A152" s="133" t="s">
        <v>180</v>
      </c>
      <c r="B152" s="134" t="s">
        <v>181</v>
      </c>
      <c r="C152" s="135"/>
      <c r="D152" s="136">
        <v>0</v>
      </c>
      <c r="E152" s="136">
        <v>0</v>
      </c>
      <c r="F152" s="136">
        <v>0</v>
      </c>
      <c r="G152" s="136">
        <v>0</v>
      </c>
      <c r="H152" s="136">
        <v>0</v>
      </c>
      <c r="I152" s="136">
        <f t="shared" si="17"/>
        <v>0</v>
      </c>
      <c r="J152" s="136">
        <v>0</v>
      </c>
      <c r="K152" s="136">
        <v>0</v>
      </c>
      <c r="L152" s="136">
        <v>0</v>
      </c>
    </row>
    <row r="153" spans="1:12">
      <c r="A153" s="133" t="s">
        <v>180</v>
      </c>
      <c r="B153" s="134" t="s">
        <v>182</v>
      </c>
      <c r="C153" s="135"/>
      <c r="D153" s="136">
        <v>0</v>
      </c>
      <c r="E153" s="136">
        <v>0</v>
      </c>
      <c r="F153" s="136">
        <v>0</v>
      </c>
      <c r="G153" s="136">
        <v>0</v>
      </c>
      <c r="H153" s="136">
        <v>0</v>
      </c>
      <c r="I153" s="136">
        <f t="shared" si="17"/>
        <v>0</v>
      </c>
      <c r="J153" s="136">
        <v>0</v>
      </c>
      <c r="K153" s="136">
        <v>0</v>
      </c>
      <c r="L153" s="136">
        <v>0</v>
      </c>
    </row>
    <row r="154" spans="1:12">
      <c r="A154" s="133" t="s">
        <v>183</v>
      </c>
      <c r="B154" s="134" t="s">
        <v>184</v>
      </c>
      <c r="C154" s="135"/>
      <c r="D154" s="136">
        <v>11510</v>
      </c>
      <c r="E154" s="136">
        <v>0</v>
      </c>
      <c r="F154" s="136">
        <f>D154</f>
        <v>11510</v>
      </c>
      <c r="G154" s="136">
        <v>18490</v>
      </c>
      <c r="H154" s="136">
        <v>0</v>
      </c>
      <c r="I154" s="136">
        <f t="shared" si="17"/>
        <v>18490</v>
      </c>
      <c r="J154" s="136">
        <v>0</v>
      </c>
      <c r="K154" s="136">
        <v>0</v>
      </c>
      <c r="L154" s="136">
        <v>0</v>
      </c>
    </row>
    <row r="155" spans="1:12">
      <c r="A155" s="133" t="s">
        <v>183</v>
      </c>
      <c r="B155" s="134" t="s">
        <v>185</v>
      </c>
      <c r="C155" s="135"/>
      <c r="D155" s="136">
        <v>0</v>
      </c>
      <c r="E155" s="136">
        <v>0</v>
      </c>
      <c r="F155" s="136">
        <v>0</v>
      </c>
      <c r="G155" s="136">
        <v>0</v>
      </c>
      <c r="H155" s="136">
        <v>0</v>
      </c>
      <c r="I155" s="136">
        <f t="shared" si="17"/>
        <v>0</v>
      </c>
      <c r="J155" s="136">
        <v>0</v>
      </c>
      <c r="K155" s="136">
        <v>0</v>
      </c>
      <c r="L155" s="136">
        <v>0</v>
      </c>
    </row>
    <row r="156" spans="1:12">
      <c r="A156" s="133" t="s">
        <v>186</v>
      </c>
      <c r="B156" s="134" t="s">
        <v>187</v>
      </c>
      <c r="C156" s="135"/>
      <c r="D156" s="136">
        <v>0</v>
      </c>
      <c r="E156" s="136">
        <v>0</v>
      </c>
      <c r="F156" s="136">
        <v>0</v>
      </c>
      <c r="G156" s="136">
        <v>0</v>
      </c>
      <c r="H156" s="136">
        <v>0</v>
      </c>
      <c r="I156" s="136">
        <f t="shared" si="17"/>
        <v>0</v>
      </c>
      <c r="J156" s="136">
        <v>0</v>
      </c>
      <c r="K156" s="136">
        <v>0</v>
      </c>
      <c r="L156" s="136">
        <v>0</v>
      </c>
    </row>
    <row r="157" spans="1:12">
      <c r="C157" s="137" t="s">
        <v>188</v>
      </c>
      <c r="D157" s="138">
        <f t="shared" ref="D157:L157" si="19">SUM(D145:D156)</f>
        <v>120502</v>
      </c>
      <c r="E157" s="138">
        <f t="shared" si="19"/>
        <v>0</v>
      </c>
      <c r="F157" s="138">
        <f t="shared" si="19"/>
        <v>120502</v>
      </c>
      <c r="G157" s="138">
        <f t="shared" si="19"/>
        <v>130755</v>
      </c>
      <c r="H157" s="138">
        <f t="shared" si="19"/>
        <v>0</v>
      </c>
      <c r="I157" s="138">
        <f t="shared" si="19"/>
        <v>130755</v>
      </c>
      <c r="J157" s="138">
        <f t="shared" si="19"/>
        <v>115635</v>
      </c>
      <c r="K157" s="138">
        <f t="shared" si="19"/>
        <v>0</v>
      </c>
      <c r="L157" s="138">
        <f t="shared" si="19"/>
        <v>115635</v>
      </c>
    </row>
    <row r="158" spans="1:12">
      <c r="A158" s="141"/>
      <c r="B158" s="141"/>
      <c r="C158" s="141"/>
      <c r="K158" s="114"/>
      <c r="L158" s="114"/>
    </row>
    <row r="159" spans="1:12">
      <c r="A159" s="141"/>
      <c r="B159" s="141"/>
      <c r="C159" s="141"/>
      <c r="K159" s="114"/>
      <c r="L159" s="114"/>
    </row>
    <row r="160" spans="1:12">
      <c r="A160" s="141"/>
      <c r="B160" s="141"/>
      <c r="C160" s="141"/>
      <c r="K160" s="114"/>
      <c r="L160" s="114"/>
    </row>
    <row r="161" spans="1:12">
      <c r="A161" s="141"/>
      <c r="B161" s="141"/>
      <c r="C161" s="141"/>
      <c r="K161" s="114"/>
      <c r="L161" s="114"/>
    </row>
    <row r="162" spans="1:12">
      <c r="A162" s="141"/>
      <c r="B162" s="141"/>
      <c r="C162" s="141"/>
      <c r="K162" s="114"/>
      <c r="L162" s="114"/>
    </row>
    <row r="163" spans="1:12">
      <c r="A163" s="141"/>
      <c r="B163" s="141"/>
      <c r="C163" s="141"/>
      <c r="K163" s="114"/>
      <c r="L163" s="114"/>
    </row>
    <row r="164" spans="1:12">
      <c r="A164" s="141"/>
      <c r="B164" s="141"/>
      <c r="C164" s="141"/>
      <c r="K164" s="114"/>
      <c r="L164" s="114"/>
    </row>
    <row r="165" spans="1:12">
      <c r="A165" s="141"/>
      <c r="B165" s="141"/>
      <c r="C165" s="141"/>
      <c r="K165" s="114"/>
      <c r="L165" s="114"/>
    </row>
    <row r="166" spans="1:12">
      <c r="A166" s="141"/>
      <c r="B166" s="141"/>
      <c r="C166" s="141"/>
      <c r="K166" s="114"/>
      <c r="L166" s="114"/>
    </row>
    <row r="167" spans="1:12">
      <c r="A167" s="111" t="s">
        <v>152</v>
      </c>
      <c r="B167" s="111"/>
      <c r="C167" s="111"/>
      <c r="D167" s="111"/>
      <c r="E167" s="111"/>
      <c r="F167" s="111"/>
      <c r="G167" s="111"/>
      <c r="I167" s="111"/>
      <c r="J167" s="111"/>
      <c r="K167" s="111"/>
      <c r="L167" s="111"/>
    </row>
    <row r="168" spans="1:12">
      <c r="A168" s="112" t="s">
        <v>153</v>
      </c>
      <c r="B168" s="112"/>
      <c r="C168" s="113"/>
      <c r="D168" s="114"/>
      <c r="E168" s="114"/>
      <c r="F168" s="114"/>
      <c r="G168" s="114"/>
      <c r="I168" s="114"/>
      <c r="J168" s="114"/>
      <c r="K168" s="114"/>
      <c r="L168" s="114"/>
    </row>
    <row r="169" spans="1:12">
      <c r="A169" s="113"/>
      <c r="B169" s="113"/>
      <c r="C169" s="113"/>
      <c r="D169" s="114"/>
      <c r="E169" s="114"/>
      <c r="F169" s="114"/>
      <c r="G169" s="114"/>
      <c r="I169" s="114"/>
      <c r="J169" s="114"/>
      <c r="K169" s="114"/>
      <c r="L169" s="114"/>
    </row>
    <row r="170" spans="1:12">
      <c r="A170" s="115" t="s">
        <v>122</v>
      </c>
      <c r="B170" s="360" t="s">
        <v>433</v>
      </c>
      <c r="C170" s="361"/>
      <c r="D170" s="110"/>
      <c r="E170" s="114"/>
      <c r="F170" s="114"/>
      <c r="G170" s="114"/>
      <c r="I170" s="114"/>
      <c r="J170" s="114"/>
      <c r="K170" s="47" t="s">
        <v>154</v>
      </c>
      <c r="L170" s="114"/>
    </row>
    <row r="171" spans="1:12">
      <c r="A171" s="116"/>
      <c r="B171" s="116"/>
      <c r="C171" s="116"/>
      <c r="D171" s="37"/>
    </row>
    <row r="172" spans="1:12">
      <c r="A172" s="115" t="s">
        <v>123</v>
      </c>
      <c r="B172" s="117" t="s">
        <v>398</v>
      </c>
      <c r="C172" s="116"/>
      <c r="D172" s="37"/>
    </row>
    <row r="173" spans="1:12">
      <c r="A173" s="116"/>
      <c r="B173" s="116"/>
      <c r="C173" s="116"/>
      <c r="D173" s="37"/>
    </row>
    <row r="174" spans="1:12" ht="22.5">
      <c r="A174" s="118" t="s">
        <v>155</v>
      </c>
      <c r="B174" s="362" t="s">
        <v>156</v>
      </c>
      <c r="C174" s="363"/>
      <c r="D174" s="37"/>
    </row>
    <row r="175" spans="1:12">
      <c r="A175" s="119" t="s">
        <v>435</v>
      </c>
      <c r="B175" s="120" t="s">
        <v>434</v>
      </c>
      <c r="C175" s="121"/>
      <c r="D175" s="122"/>
      <c r="E175" s="123" t="s">
        <v>157</v>
      </c>
      <c r="F175" s="124"/>
      <c r="G175" s="122"/>
      <c r="H175" s="123" t="s">
        <v>158</v>
      </c>
      <c r="I175" s="124"/>
      <c r="J175" s="122"/>
      <c r="K175" s="123" t="s">
        <v>159</v>
      </c>
      <c r="L175" s="124"/>
    </row>
    <row r="176" spans="1:12">
      <c r="A176" s="125"/>
      <c r="B176" s="126"/>
      <c r="C176" s="126"/>
      <c r="D176" s="127" t="s">
        <v>160</v>
      </c>
      <c r="E176" s="127" t="s">
        <v>161</v>
      </c>
      <c r="F176" s="128" t="s">
        <v>160</v>
      </c>
      <c r="G176" s="127" t="s">
        <v>160</v>
      </c>
      <c r="H176" s="127" t="s">
        <v>161</v>
      </c>
      <c r="I176" s="128" t="s">
        <v>160</v>
      </c>
      <c r="J176" s="127" t="s">
        <v>160</v>
      </c>
      <c r="K176" s="127" t="s">
        <v>162</v>
      </c>
      <c r="L176" s="128" t="s">
        <v>160</v>
      </c>
    </row>
    <row r="177" spans="1:12">
      <c r="A177" s="129"/>
      <c r="B177" s="130"/>
      <c r="C177" s="130"/>
      <c r="D177" s="131" t="s">
        <v>163</v>
      </c>
      <c r="E177" s="131" t="s">
        <v>164</v>
      </c>
      <c r="F177" s="132" t="s">
        <v>165</v>
      </c>
      <c r="G177" s="131" t="s">
        <v>166</v>
      </c>
      <c r="H177" s="131" t="s">
        <v>164</v>
      </c>
      <c r="I177" s="132" t="s">
        <v>165</v>
      </c>
      <c r="J177" s="131" t="s">
        <v>166</v>
      </c>
      <c r="K177" s="131" t="s">
        <v>164</v>
      </c>
      <c r="L177" s="132" t="s">
        <v>165</v>
      </c>
    </row>
    <row r="178" spans="1:12">
      <c r="A178" s="133" t="s">
        <v>167</v>
      </c>
      <c r="B178" s="134" t="s">
        <v>130</v>
      </c>
      <c r="C178" s="135"/>
      <c r="D178" s="136">
        <v>2660</v>
      </c>
      <c r="E178" s="136">
        <v>0</v>
      </c>
      <c r="F178" s="136">
        <f>D178</f>
        <v>2660</v>
      </c>
      <c r="G178" s="136">
        <v>2742</v>
      </c>
      <c r="H178" s="136">
        <v>0</v>
      </c>
      <c r="I178" s="136">
        <f>G178</f>
        <v>2742</v>
      </c>
      <c r="J178" s="136">
        <v>2824</v>
      </c>
      <c r="K178" s="136">
        <v>0</v>
      </c>
      <c r="L178" s="136">
        <f>J178</f>
        <v>2824</v>
      </c>
    </row>
    <row r="179" spans="1:12">
      <c r="A179" s="133" t="s">
        <v>168</v>
      </c>
      <c r="B179" s="134" t="s">
        <v>169</v>
      </c>
      <c r="C179" s="135"/>
      <c r="D179" s="136">
        <v>440</v>
      </c>
      <c r="E179" s="136">
        <v>0</v>
      </c>
      <c r="F179" s="136">
        <f t="shared" ref="F179:F180" si="20">D179</f>
        <v>440</v>
      </c>
      <c r="G179" s="136">
        <v>453</v>
      </c>
      <c r="H179" s="136">
        <v>0</v>
      </c>
      <c r="I179" s="136">
        <f t="shared" ref="I179:I180" si="21">G179</f>
        <v>453</v>
      </c>
      <c r="J179" s="136">
        <v>466</v>
      </c>
      <c r="K179" s="136">
        <v>0</v>
      </c>
      <c r="L179" s="136">
        <f t="shared" ref="L179:L180" si="22">J179</f>
        <v>466</v>
      </c>
    </row>
    <row r="180" spans="1:12">
      <c r="A180" s="133" t="s">
        <v>170</v>
      </c>
      <c r="B180" s="134" t="s">
        <v>171</v>
      </c>
      <c r="C180" s="135"/>
      <c r="D180" s="136">
        <v>790</v>
      </c>
      <c r="E180" s="136">
        <v>0</v>
      </c>
      <c r="F180" s="136">
        <f t="shared" si="20"/>
        <v>790</v>
      </c>
      <c r="G180" s="136">
        <v>815</v>
      </c>
      <c r="H180" s="136">
        <v>0</v>
      </c>
      <c r="I180" s="136">
        <f t="shared" si="21"/>
        <v>815</v>
      </c>
      <c r="J180" s="136">
        <v>840</v>
      </c>
      <c r="K180" s="136">
        <v>0</v>
      </c>
      <c r="L180" s="136">
        <f t="shared" si="22"/>
        <v>840</v>
      </c>
    </row>
    <row r="181" spans="1:12">
      <c r="A181" s="133" t="s">
        <v>172</v>
      </c>
      <c r="B181" s="134" t="s">
        <v>173</v>
      </c>
      <c r="C181" s="135"/>
      <c r="D181" s="136">
        <v>0</v>
      </c>
      <c r="E181" s="136">
        <v>0</v>
      </c>
      <c r="F181" s="136">
        <v>0</v>
      </c>
      <c r="G181" s="136">
        <v>0</v>
      </c>
      <c r="H181" s="136">
        <v>0</v>
      </c>
      <c r="I181" s="136">
        <v>0</v>
      </c>
      <c r="J181" s="136">
        <v>0</v>
      </c>
      <c r="K181" s="136">
        <v>0</v>
      </c>
      <c r="L181" s="136">
        <v>0</v>
      </c>
    </row>
    <row r="182" spans="1:12">
      <c r="A182" s="133" t="s">
        <v>174</v>
      </c>
      <c r="B182" s="134" t="s">
        <v>175</v>
      </c>
      <c r="C182" s="135"/>
      <c r="D182" s="136">
        <v>0</v>
      </c>
      <c r="E182" s="136">
        <v>0</v>
      </c>
      <c r="F182" s="136">
        <v>0</v>
      </c>
      <c r="G182" s="136">
        <v>0</v>
      </c>
      <c r="H182" s="136">
        <v>0</v>
      </c>
      <c r="I182" s="136">
        <v>0</v>
      </c>
      <c r="J182" s="136">
        <v>0</v>
      </c>
      <c r="K182" s="136">
        <v>0</v>
      </c>
      <c r="L182" s="136">
        <v>0</v>
      </c>
    </row>
    <row r="183" spans="1:12">
      <c r="A183" s="133" t="s">
        <v>176</v>
      </c>
      <c r="B183" s="134" t="s">
        <v>177</v>
      </c>
      <c r="C183" s="135"/>
      <c r="D183" s="136">
        <v>0</v>
      </c>
      <c r="E183" s="136">
        <v>0</v>
      </c>
      <c r="F183" s="136">
        <v>0</v>
      </c>
      <c r="G183" s="136">
        <v>0</v>
      </c>
      <c r="H183" s="136">
        <v>0</v>
      </c>
      <c r="I183" s="136">
        <v>0</v>
      </c>
      <c r="J183" s="136">
        <v>0</v>
      </c>
      <c r="K183" s="136">
        <v>0</v>
      </c>
      <c r="L183" s="136">
        <v>0</v>
      </c>
    </row>
    <row r="184" spans="1:12">
      <c r="A184" s="133" t="s">
        <v>178</v>
      </c>
      <c r="B184" s="134" t="s">
        <v>179</v>
      </c>
      <c r="C184" s="135"/>
      <c r="D184" s="136">
        <v>0</v>
      </c>
      <c r="E184" s="136">
        <v>0</v>
      </c>
      <c r="F184" s="136">
        <v>0</v>
      </c>
      <c r="G184" s="136">
        <v>0</v>
      </c>
      <c r="H184" s="136">
        <v>0</v>
      </c>
      <c r="I184" s="136">
        <v>0</v>
      </c>
      <c r="J184" s="136">
        <v>0</v>
      </c>
      <c r="K184" s="136">
        <v>0</v>
      </c>
      <c r="L184" s="136">
        <v>0</v>
      </c>
    </row>
    <row r="185" spans="1:12">
      <c r="A185" s="133" t="s">
        <v>180</v>
      </c>
      <c r="B185" s="134" t="s">
        <v>181</v>
      </c>
      <c r="C185" s="135"/>
      <c r="D185" s="136">
        <v>0</v>
      </c>
      <c r="E185" s="136">
        <v>0</v>
      </c>
      <c r="F185" s="136">
        <v>0</v>
      </c>
      <c r="G185" s="136">
        <v>0</v>
      </c>
      <c r="H185" s="136">
        <v>0</v>
      </c>
      <c r="I185" s="136">
        <v>0</v>
      </c>
      <c r="J185" s="136">
        <v>0</v>
      </c>
      <c r="K185" s="136">
        <v>0</v>
      </c>
      <c r="L185" s="136">
        <v>0</v>
      </c>
    </row>
    <row r="186" spans="1:12">
      <c r="A186" s="133" t="s">
        <v>180</v>
      </c>
      <c r="B186" s="134" t="s">
        <v>182</v>
      </c>
      <c r="C186" s="135"/>
      <c r="D186" s="136">
        <v>0</v>
      </c>
      <c r="E186" s="136">
        <v>0</v>
      </c>
      <c r="F186" s="136">
        <v>0</v>
      </c>
      <c r="G186" s="136">
        <v>0</v>
      </c>
      <c r="H186" s="136">
        <v>0</v>
      </c>
      <c r="I186" s="136">
        <v>0</v>
      </c>
      <c r="J186" s="136">
        <v>0</v>
      </c>
      <c r="K186" s="136">
        <v>0</v>
      </c>
      <c r="L186" s="136">
        <v>0</v>
      </c>
    </row>
    <row r="187" spans="1:12">
      <c r="A187" s="133" t="s">
        <v>183</v>
      </c>
      <c r="B187" s="134" t="s">
        <v>184</v>
      </c>
      <c r="C187" s="135"/>
      <c r="D187" s="136">
        <v>0</v>
      </c>
      <c r="E187" s="136">
        <v>0</v>
      </c>
      <c r="F187" s="136">
        <v>0</v>
      </c>
      <c r="G187" s="136">
        <v>0</v>
      </c>
      <c r="H187" s="136">
        <v>0</v>
      </c>
      <c r="I187" s="136">
        <v>0</v>
      </c>
      <c r="J187" s="136">
        <v>0</v>
      </c>
      <c r="K187" s="136">
        <v>0</v>
      </c>
      <c r="L187" s="136">
        <v>0</v>
      </c>
    </row>
    <row r="188" spans="1:12">
      <c r="A188" s="133" t="s">
        <v>183</v>
      </c>
      <c r="B188" s="134" t="s">
        <v>185</v>
      </c>
      <c r="C188" s="135"/>
      <c r="D188" s="136">
        <v>0</v>
      </c>
      <c r="E188" s="136">
        <v>0</v>
      </c>
      <c r="F188" s="136">
        <v>0</v>
      </c>
      <c r="G188" s="136">
        <v>0</v>
      </c>
      <c r="H188" s="136">
        <v>0</v>
      </c>
      <c r="I188" s="136">
        <v>0</v>
      </c>
      <c r="J188" s="136">
        <v>0</v>
      </c>
      <c r="K188" s="136">
        <v>0</v>
      </c>
      <c r="L188" s="136">
        <v>0</v>
      </c>
    </row>
    <row r="189" spans="1:12">
      <c r="A189" s="133" t="s">
        <v>186</v>
      </c>
      <c r="B189" s="134" t="s">
        <v>187</v>
      </c>
      <c r="C189" s="135"/>
      <c r="D189" s="136">
        <v>0</v>
      </c>
      <c r="E189" s="136">
        <v>0</v>
      </c>
      <c r="F189" s="136">
        <v>0</v>
      </c>
      <c r="G189" s="136">
        <v>0</v>
      </c>
      <c r="H189" s="136">
        <v>0</v>
      </c>
      <c r="I189" s="136">
        <v>0</v>
      </c>
      <c r="J189" s="136">
        <v>0</v>
      </c>
      <c r="K189" s="136">
        <v>0</v>
      </c>
      <c r="L189" s="136">
        <v>0</v>
      </c>
    </row>
    <row r="190" spans="1:12">
      <c r="C190" s="137" t="s">
        <v>188</v>
      </c>
      <c r="D190" s="138">
        <f t="shared" ref="D190:L190" si="23">SUM(D178:D189)</f>
        <v>3890</v>
      </c>
      <c r="E190" s="138">
        <f t="shared" si="23"/>
        <v>0</v>
      </c>
      <c r="F190" s="138">
        <f t="shared" si="23"/>
        <v>3890</v>
      </c>
      <c r="G190" s="138">
        <f t="shared" si="23"/>
        <v>4010</v>
      </c>
      <c r="H190" s="138">
        <f t="shared" si="23"/>
        <v>0</v>
      </c>
      <c r="I190" s="138">
        <f t="shared" si="23"/>
        <v>4010</v>
      </c>
      <c r="J190" s="138">
        <f t="shared" si="23"/>
        <v>4130</v>
      </c>
      <c r="K190" s="138">
        <f t="shared" si="23"/>
        <v>0</v>
      </c>
      <c r="L190" s="138">
        <f t="shared" si="23"/>
        <v>4130</v>
      </c>
    </row>
    <row r="191" spans="1:12">
      <c r="A191" s="141"/>
      <c r="B191" s="141"/>
      <c r="C191" s="141"/>
      <c r="K191" s="114"/>
      <c r="L191" s="114"/>
    </row>
    <row r="192" spans="1:12">
      <c r="A192" s="141"/>
      <c r="B192" s="141"/>
      <c r="C192" s="141"/>
      <c r="K192" s="114"/>
      <c r="L192" s="114"/>
    </row>
    <row r="193" spans="1:12">
      <c r="A193" s="141"/>
      <c r="B193" s="141"/>
      <c r="C193" s="141"/>
      <c r="K193" s="114"/>
      <c r="L193" s="114"/>
    </row>
    <row r="194" spans="1:12">
      <c r="A194" s="141"/>
      <c r="B194" s="141"/>
      <c r="C194" s="141"/>
      <c r="K194" s="114"/>
      <c r="L194" s="114"/>
    </row>
    <row r="195" spans="1:12">
      <c r="A195" s="141"/>
      <c r="B195" s="141"/>
      <c r="C195" s="141"/>
      <c r="K195" s="114"/>
      <c r="L195" s="114"/>
    </row>
    <row r="196" spans="1:12">
      <c r="A196" s="141"/>
      <c r="B196" s="141"/>
      <c r="C196" s="141"/>
      <c r="K196" s="114"/>
      <c r="L196" s="114"/>
    </row>
    <row r="197" spans="1:12">
      <c r="A197" s="141"/>
      <c r="B197" s="141"/>
      <c r="C197" s="141"/>
      <c r="K197" s="114"/>
      <c r="L197" s="114"/>
    </row>
    <row r="198" spans="1:12">
      <c r="A198" s="141"/>
      <c r="B198" s="141"/>
      <c r="C198" s="141"/>
      <c r="K198" s="114"/>
      <c r="L198" s="114"/>
    </row>
    <row r="199" spans="1:12">
      <c r="A199" s="141"/>
      <c r="B199" s="141"/>
      <c r="C199" s="141"/>
      <c r="K199" s="114"/>
      <c r="L199" s="114"/>
    </row>
    <row r="200" spans="1:12">
      <c r="A200" s="141"/>
      <c r="B200" s="141"/>
      <c r="C200" s="141"/>
      <c r="K200" s="114"/>
      <c r="L200" s="114"/>
    </row>
    <row r="201" spans="1:12">
      <c r="A201" s="111" t="s">
        <v>152</v>
      </c>
      <c r="B201" s="111"/>
      <c r="C201" s="111"/>
      <c r="D201" s="111"/>
      <c r="E201" s="111"/>
      <c r="F201" s="111"/>
      <c r="G201" s="111"/>
      <c r="I201" s="111"/>
      <c r="J201" s="111"/>
      <c r="K201" s="111"/>
      <c r="L201" s="111"/>
    </row>
    <row r="202" spans="1:12">
      <c r="A202" s="112" t="s">
        <v>153</v>
      </c>
      <c r="B202" s="112"/>
      <c r="C202" s="113"/>
      <c r="D202" s="114"/>
      <c r="E202" s="114"/>
      <c r="F202" s="114"/>
      <c r="G202" s="114"/>
      <c r="I202" s="114"/>
      <c r="J202" s="114"/>
      <c r="K202" s="114"/>
      <c r="L202" s="114"/>
    </row>
    <row r="203" spans="1:12">
      <c r="A203" s="113"/>
      <c r="B203" s="113"/>
      <c r="C203" s="113"/>
      <c r="D203" s="114"/>
      <c r="E203" s="114"/>
      <c r="F203" s="114"/>
      <c r="G203" s="114"/>
      <c r="I203" s="114"/>
      <c r="J203" s="114"/>
      <c r="K203" s="114"/>
      <c r="L203" s="114"/>
    </row>
    <row r="204" spans="1:12">
      <c r="A204" s="115" t="s">
        <v>122</v>
      </c>
      <c r="B204" s="298"/>
      <c r="C204" s="299" t="s">
        <v>440</v>
      </c>
      <c r="D204" s="110"/>
      <c r="E204" s="114"/>
      <c r="F204" s="114"/>
      <c r="G204" s="114"/>
      <c r="I204" s="114"/>
      <c r="J204" s="114"/>
      <c r="K204" s="47" t="s">
        <v>154</v>
      </c>
      <c r="L204" s="114"/>
    </row>
    <row r="205" spans="1:12">
      <c r="A205" s="116"/>
      <c r="B205" s="116"/>
      <c r="C205" s="116"/>
      <c r="D205" s="37"/>
    </row>
    <row r="206" spans="1:12">
      <c r="A206" s="115" t="s">
        <v>123</v>
      </c>
      <c r="B206" s="117" t="s">
        <v>222</v>
      </c>
      <c r="C206" s="116"/>
      <c r="D206" s="37"/>
    </row>
    <row r="207" spans="1:12">
      <c r="A207" s="116"/>
      <c r="B207" s="116"/>
      <c r="C207" s="116"/>
      <c r="D207" s="37"/>
    </row>
    <row r="208" spans="1:12" ht="22.5">
      <c r="A208" s="118" t="s">
        <v>155</v>
      </c>
      <c r="B208" s="302" t="s">
        <v>156</v>
      </c>
      <c r="C208" s="301"/>
      <c r="D208" s="37"/>
    </row>
    <row r="209" spans="1:12">
      <c r="A209" s="119" t="s">
        <v>219</v>
      </c>
      <c r="B209" s="120"/>
      <c r="C209" s="121" t="s">
        <v>224</v>
      </c>
      <c r="D209" s="122"/>
      <c r="E209" s="123" t="s">
        <v>157</v>
      </c>
      <c r="F209" s="124"/>
      <c r="G209" s="122"/>
      <c r="H209" s="123" t="s">
        <v>158</v>
      </c>
      <c r="I209" s="124"/>
      <c r="J209" s="122"/>
      <c r="K209" s="123" t="s">
        <v>159</v>
      </c>
      <c r="L209" s="124"/>
    </row>
    <row r="210" spans="1:12">
      <c r="A210" s="125"/>
      <c r="B210" s="126" t="s">
        <v>441</v>
      </c>
      <c r="C210" s="126"/>
      <c r="D210" s="127" t="s">
        <v>160</v>
      </c>
      <c r="E210" s="127" t="s">
        <v>161</v>
      </c>
      <c r="F210" s="128" t="s">
        <v>160</v>
      </c>
      <c r="G210" s="127" t="s">
        <v>160</v>
      </c>
      <c r="H210" s="127" t="s">
        <v>161</v>
      </c>
      <c r="I210" s="128" t="s">
        <v>160</v>
      </c>
      <c r="J210" s="127" t="s">
        <v>160</v>
      </c>
      <c r="K210" s="127" t="s">
        <v>162</v>
      </c>
      <c r="L210" s="128" t="s">
        <v>160</v>
      </c>
    </row>
    <row r="211" spans="1:12">
      <c r="A211" s="129"/>
      <c r="B211" s="130" t="s">
        <v>442</v>
      </c>
      <c r="C211" s="130"/>
      <c r="D211" s="131" t="s">
        <v>163</v>
      </c>
      <c r="E211" s="131" t="s">
        <v>164</v>
      </c>
      <c r="F211" s="132" t="s">
        <v>165</v>
      </c>
      <c r="G211" s="131" t="s">
        <v>166</v>
      </c>
      <c r="H211" s="131" t="s">
        <v>164</v>
      </c>
      <c r="I211" s="132" t="s">
        <v>165</v>
      </c>
      <c r="J211" s="131" t="s">
        <v>166</v>
      </c>
      <c r="K211" s="131" t="s">
        <v>164</v>
      </c>
      <c r="L211" s="132" t="s">
        <v>165</v>
      </c>
    </row>
    <row r="212" spans="1:12">
      <c r="A212" s="133" t="s">
        <v>167</v>
      </c>
      <c r="B212" s="134" t="s">
        <v>130</v>
      </c>
      <c r="C212" s="135"/>
      <c r="D212" s="136">
        <v>1915</v>
      </c>
      <c r="E212" s="136">
        <v>0</v>
      </c>
      <c r="F212" s="136">
        <f>D212</f>
        <v>1915</v>
      </c>
      <c r="G212" s="136">
        <v>1973</v>
      </c>
      <c r="H212" s="136">
        <v>0</v>
      </c>
      <c r="I212" s="136">
        <f>G212</f>
        <v>1973</v>
      </c>
      <c r="J212" s="136">
        <v>2056</v>
      </c>
      <c r="K212" s="136">
        <v>0</v>
      </c>
      <c r="L212" s="136">
        <f>J212</f>
        <v>2056</v>
      </c>
    </row>
    <row r="213" spans="1:12">
      <c r="A213" s="133" t="s">
        <v>168</v>
      </c>
      <c r="B213" s="134" t="s">
        <v>169</v>
      </c>
      <c r="C213" s="135"/>
      <c r="D213" s="136">
        <v>320</v>
      </c>
      <c r="E213" s="136">
        <v>0</v>
      </c>
      <c r="F213" s="136">
        <f t="shared" ref="F213:F214" si="24">D213</f>
        <v>320</v>
      </c>
      <c r="G213" s="136">
        <v>329</v>
      </c>
      <c r="H213" s="136">
        <v>0</v>
      </c>
      <c r="I213" s="136">
        <f t="shared" ref="I213:I214" si="25">G213</f>
        <v>329</v>
      </c>
      <c r="J213" s="136">
        <v>344</v>
      </c>
      <c r="K213" s="136">
        <v>0</v>
      </c>
      <c r="L213" s="136">
        <f t="shared" ref="L213:L214" si="26">J213</f>
        <v>344</v>
      </c>
    </row>
    <row r="214" spans="1:12">
      <c r="A214" s="133" t="s">
        <v>170</v>
      </c>
      <c r="B214" s="134" t="s">
        <v>171</v>
      </c>
      <c r="C214" s="135"/>
      <c r="D214" s="136">
        <v>0</v>
      </c>
      <c r="E214" s="136">
        <v>0</v>
      </c>
      <c r="F214" s="136">
        <f t="shared" si="24"/>
        <v>0</v>
      </c>
      <c r="G214" s="136">
        <v>0</v>
      </c>
      <c r="H214" s="136">
        <v>0</v>
      </c>
      <c r="I214" s="136">
        <f t="shared" si="25"/>
        <v>0</v>
      </c>
      <c r="J214" s="136">
        <v>0</v>
      </c>
      <c r="K214" s="136">
        <v>0</v>
      </c>
      <c r="L214" s="136">
        <f t="shared" si="26"/>
        <v>0</v>
      </c>
    </row>
    <row r="215" spans="1:12">
      <c r="A215" s="133" t="s">
        <v>172</v>
      </c>
      <c r="B215" s="134" t="s">
        <v>173</v>
      </c>
      <c r="C215" s="135"/>
      <c r="D215" s="136">
        <v>0</v>
      </c>
      <c r="E215" s="136">
        <v>0</v>
      </c>
      <c r="F215" s="136">
        <v>0</v>
      </c>
      <c r="G215" s="136">
        <v>0</v>
      </c>
      <c r="H215" s="136">
        <v>0</v>
      </c>
      <c r="I215" s="136">
        <v>0</v>
      </c>
      <c r="J215" s="136">
        <v>0</v>
      </c>
      <c r="K215" s="136">
        <v>0</v>
      </c>
      <c r="L215" s="136">
        <v>0</v>
      </c>
    </row>
    <row r="216" spans="1:12">
      <c r="A216" s="133" t="s">
        <v>174</v>
      </c>
      <c r="B216" s="134" t="s">
        <v>175</v>
      </c>
      <c r="C216" s="135"/>
      <c r="D216" s="136">
        <v>0</v>
      </c>
      <c r="E216" s="136">
        <v>0</v>
      </c>
      <c r="F216" s="136">
        <v>0</v>
      </c>
      <c r="G216" s="136">
        <v>0</v>
      </c>
      <c r="H216" s="136">
        <v>0</v>
      </c>
      <c r="I216" s="136">
        <v>0</v>
      </c>
      <c r="J216" s="136">
        <v>0</v>
      </c>
      <c r="K216" s="136">
        <v>0</v>
      </c>
      <c r="L216" s="136">
        <v>0</v>
      </c>
    </row>
    <row r="217" spans="1:12">
      <c r="A217" s="133" t="s">
        <v>176</v>
      </c>
      <c r="B217" s="134" t="s">
        <v>177</v>
      </c>
      <c r="C217" s="135"/>
      <c r="D217" s="136">
        <v>0</v>
      </c>
      <c r="E217" s="136">
        <v>0</v>
      </c>
      <c r="F217" s="136">
        <v>0</v>
      </c>
      <c r="G217" s="136">
        <v>0</v>
      </c>
      <c r="H217" s="136">
        <v>0</v>
      </c>
      <c r="I217" s="136">
        <v>0</v>
      </c>
      <c r="J217" s="136">
        <v>0</v>
      </c>
      <c r="K217" s="136">
        <v>0</v>
      </c>
      <c r="L217" s="136">
        <v>0</v>
      </c>
    </row>
    <row r="218" spans="1:12">
      <c r="A218" s="133" t="s">
        <v>178</v>
      </c>
      <c r="B218" s="134" t="s">
        <v>179</v>
      </c>
      <c r="C218" s="135"/>
      <c r="D218" s="136">
        <v>0</v>
      </c>
      <c r="E218" s="136">
        <v>0</v>
      </c>
      <c r="F218" s="136">
        <v>0</v>
      </c>
      <c r="G218" s="136">
        <v>0</v>
      </c>
      <c r="H218" s="136">
        <v>0</v>
      </c>
      <c r="I218" s="136">
        <v>0</v>
      </c>
      <c r="J218" s="136">
        <v>0</v>
      </c>
      <c r="K218" s="136">
        <v>0</v>
      </c>
      <c r="L218" s="136">
        <v>0</v>
      </c>
    </row>
    <row r="219" spans="1:12">
      <c r="A219" s="133" t="s">
        <v>180</v>
      </c>
      <c r="B219" s="134" t="s">
        <v>181</v>
      </c>
      <c r="C219" s="135"/>
      <c r="D219" s="136">
        <v>0</v>
      </c>
      <c r="E219" s="136">
        <v>0</v>
      </c>
      <c r="F219" s="136">
        <v>0</v>
      </c>
      <c r="G219" s="136">
        <v>0</v>
      </c>
      <c r="H219" s="136">
        <v>0</v>
      </c>
      <c r="I219" s="136">
        <v>0</v>
      </c>
      <c r="J219" s="136">
        <v>0</v>
      </c>
      <c r="K219" s="136">
        <v>0</v>
      </c>
      <c r="L219" s="136">
        <v>0</v>
      </c>
    </row>
    <row r="220" spans="1:12">
      <c r="A220" s="133" t="s">
        <v>180</v>
      </c>
      <c r="B220" s="134" t="s">
        <v>182</v>
      </c>
      <c r="C220" s="135"/>
      <c r="D220" s="136">
        <v>0</v>
      </c>
      <c r="E220" s="136">
        <v>0</v>
      </c>
      <c r="F220" s="136">
        <v>0</v>
      </c>
      <c r="G220" s="136">
        <v>0</v>
      </c>
      <c r="H220" s="136">
        <v>0</v>
      </c>
      <c r="I220" s="136">
        <v>0</v>
      </c>
      <c r="J220" s="136">
        <v>0</v>
      </c>
      <c r="K220" s="136">
        <v>0</v>
      </c>
      <c r="L220" s="136">
        <v>0</v>
      </c>
    </row>
    <row r="221" spans="1:12">
      <c r="A221" s="133" t="s">
        <v>183</v>
      </c>
      <c r="B221" s="134" t="s">
        <v>184</v>
      </c>
      <c r="C221" s="135"/>
      <c r="D221" s="136">
        <v>0</v>
      </c>
      <c r="E221" s="136">
        <v>0</v>
      </c>
      <c r="F221" s="136">
        <v>0</v>
      </c>
      <c r="G221" s="136">
        <v>0</v>
      </c>
      <c r="H221" s="136">
        <v>0</v>
      </c>
      <c r="I221" s="136">
        <v>0</v>
      </c>
      <c r="J221" s="136">
        <v>0</v>
      </c>
      <c r="K221" s="136">
        <v>0</v>
      </c>
      <c r="L221" s="136">
        <v>0</v>
      </c>
    </row>
    <row r="222" spans="1:12">
      <c r="A222" s="133" t="s">
        <v>183</v>
      </c>
      <c r="B222" s="134" t="s">
        <v>185</v>
      </c>
      <c r="C222" s="135"/>
      <c r="D222" s="136">
        <v>0</v>
      </c>
      <c r="E222" s="136">
        <v>0</v>
      </c>
      <c r="F222" s="136">
        <v>0</v>
      </c>
      <c r="G222" s="136">
        <v>0</v>
      </c>
      <c r="H222" s="136">
        <v>0</v>
      </c>
      <c r="I222" s="136">
        <v>0</v>
      </c>
      <c r="J222" s="136">
        <v>0</v>
      </c>
      <c r="K222" s="136">
        <v>0</v>
      </c>
      <c r="L222" s="136">
        <v>0</v>
      </c>
    </row>
    <row r="223" spans="1:12">
      <c r="A223" s="133" t="s">
        <v>186</v>
      </c>
      <c r="B223" s="134" t="s">
        <v>187</v>
      </c>
      <c r="C223" s="135"/>
      <c r="D223" s="136">
        <v>0</v>
      </c>
      <c r="E223" s="136">
        <v>0</v>
      </c>
      <c r="F223" s="136">
        <v>0</v>
      </c>
      <c r="G223" s="136">
        <v>0</v>
      </c>
      <c r="H223" s="136">
        <v>0</v>
      </c>
      <c r="I223" s="136">
        <v>0</v>
      </c>
      <c r="J223" s="136">
        <v>0</v>
      </c>
      <c r="K223" s="136">
        <v>0</v>
      </c>
      <c r="L223" s="136">
        <v>0</v>
      </c>
    </row>
    <row r="224" spans="1:12">
      <c r="C224" s="137" t="s">
        <v>188</v>
      </c>
      <c r="D224" s="138">
        <f t="shared" ref="D224:L224" si="27">SUM(D212:D223)</f>
        <v>2235</v>
      </c>
      <c r="E224" s="138">
        <f t="shared" si="27"/>
        <v>0</v>
      </c>
      <c r="F224" s="138">
        <f t="shared" si="27"/>
        <v>2235</v>
      </c>
      <c r="G224" s="138">
        <f t="shared" si="27"/>
        <v>2302</v>
      </c>
      <c r="H224" s="138">
        <f t="shared" si="27"/>
        <v>0</v>
      </c>
      <c r="I224" s="138">
        <f t="shared" si="27"/>
        <v>2302</v>
      </c>
      <c r="J224" s="138">
        <f t="shared" si="27"/>
        <v>2400</v>
      </c>
      <c r="K224" s="138">
        <f t="shared" si="27"/>
        <v>0</v>
      </c>
      <c r="L224" s="138">
        <f t="shared" si="27"/>
        <v>2400</v>
      </c>
    </row>
    <row r="225" spans="1:12">
      <c r="C225" s="304"/>
      <c r="D225" s="305"/>
      <c r="E225" s="305"/>
      <c r="F225" s="305"/>
      <c r="G225" s="305"/>
      <c r="H225" s="305"/>
      <c r="I225" s="305"/>
      <c r="J225" s="305"/>
      <c r="K225" s="305"/>
      <c r="L225" s="305"/>
    </row>
    <row r="226" spans="1:12">
      <c r="C226" s="304"/>
      <c r="D226" s="305"/>
      <c r="E226" s="305"/>
      <c r="F226" s="305"/>
      <c r="G226" s="305"/>
      <c r="H226" s="305"/>
      <c r="I226" s="305"/>
      <c r="J226" s="305"/>
      <c r="K226" s="305"/>
      <c r="L226" s="305"/>
    </row>
    <row r="227" spans="1:12">
      <c r="C227" s="304"/>
      <c r="D227" s="305"/>
      <c r="E227" s="305"/>
      <c r="F227" s="305"/>
      <c r="G227" s="305"/>
      <c r="H227" s="305"/>
      <c r="I227" s="305"/>
      <c r="J227" s="305"/>
      <c r="K227" s="305"/>
      <c r="L227" s="305"/>
    </row>
    <row r="228" spans="1:12">
      <c r="C228" s="304"/>
      <c r="D228" s="305"/>
      <c r="E228" s="305"/>
      <c r="F228" s="305"/>
      <c r="G228" s="305"/>
      <c r="H228" s="305"/>
      <c r="I228" s="305"/>
      <c r="J228" s="305"/>
      <c r="K228" s="305"/>
      <c r="L228" s="305"/>
    </row>
    <row r="229" spans="1:12">
      <c r="C229" s="304"/>
      <c r="D229" s="305"/>
      <c r="E229" s="305"/>
      <c r="F229" s="305"/>
      <c r="G229" s="305"/>
      <c r="H229" s="305"/>
      <c r="I229" s="305"/>
      <c r="J229" s="305"/>
      <c r="K229" s="305"/>
      <c r="L229" s="305"/>
    </row>
    <row r="230" spans="1:12">
      <c r="C230" s="304"/>
      <c r="D230" s="305"/>
      <c r="E230" s="305"/>
      <c r="F230" s="305"/>
      <c r="G230" s="305"/>
      <c r="H230" s="305"/>
      <c r="I230" s="305"/>
      <c r="J230" s="305"/>
      <c r="K230" s="305"/>
      <c r="L230" s="305"/>
    </row>
    <row r="231" spans="1:12">
      <c r="C231" s="304"/>
      <c r="D231" s="305"/>
      <c r="E231" s="305"/>
      <c r="F231" s="305"/>
      <c r="G231" s="305"/>
      <c r="H231" s="305"/>
      <c r="I231" s="305"/>
      <c r="J231" s="305"/>
      <c r="K231" s="305"/>
      <c r="L231" s="305"/>
    </row>
    <row r="232" spans="1:12">
      <c r="C232" s="304"/>
      <c r="D232" s="305"/>
      <c r="E232" s="305"/>
      <c r="F232" s="305"/>
      <c r="G232" s="305"/>
      <c r="H232" s="305"/>
      <c r="I232" s="305"/>
      <c r="J232" s="305"/>
      <c r="K232" s="305"/>
      <c r="L232" s="305"/>
    </row>
    <row r="233" spans="1:12">
      <c r="C233" s="304"/>
      <c r="D233" s="305"/>
      <c r="E233" s="305"/>
      <c r="F233" s="305"/>
      <c r="G233" s="305"/>
      <c r="H233" s="305"/>
      <c r="I233" s="305"/>
      <c r="J233" s="305"/>
      <c r="K233" s="305"/>
      <c r="L233" s="305"/>
    </row>
    <row r="234" spans="1:12">
      <c r="C234" s="304"/>
      <c r="D234" s="305"/>
      <c r="E234" s="305"/>
      <c r="F234" s="305"/>
      <c r="G234" s="305"/>
      <c r="H234" s="305"/>
      <c r="I234" s="305"/>
      <c r="J234" s="305"/>
      <c r="K234" s="305"/>
      <c r="L234" s="305"/>
    </row>
    <row r="235" spans="1:12">
      <c r="A235" s="111" t="s">
        <v>152</v>
      </c>
      <c r="B235" s="111"/>
      <c r="C235" s="111"/>
      <c r="D235" s="111"/>
      <c r="E235" s="111"/>
      <c r="F235" s="111"/>
      <c r="G235" s="111"/>
      <c r="I235" s="111"/>
      <c r="J235" s="111"/>
      <c r="K235" s="111"/>
      <c r="L235" s="111"/>
    </row>
    <row r="236" spans="1:12">
      <c r="A236" s="112" t="s">
        <v>153</v>
      </c>
      <c r="B236" s="112"/>
      <c r="C236" s="113"/>
      <c r="D236" s="114"/>
      <c r="E236" s="114"/>
      <c r="F236" s="114"/>
      <c r="G236" s="114"/>
      <c r="I236" s="114"/>
      <c r="J236" s="114"/>
      <c r="K236" s="114"/>
      <c r="L236" s="114"/>
    </row>
    <row r="237" spans="1:12">
      <c r="A237" s="113"/>
      <c r="B237" s="113"/>
      <c r="C237" s="113"/>
      <c r="D237" s="114"/>
      <c r="E237" s="114"/>
      <c r="F237" s="114"/>
      <c r="G237" s="114"/>
      <c r="I237" s="114"/>
      <c r="J237" s="114"/>
      <c r="K237" s="114"/>
      <c r="L237" s="114"/>
    </row>
    <row r="238" spans="1:12">
      <c r="A238" s="115" t="s">
        <v>122</v>
      </c>
      <c r="B238" s="298"/>
      <c r="C238" s="299" t="s">
        <v>443</v>
      </c>
      <c r="D238" s="110"/>
      <c r="E238" s="114"/>
      <c r="F238" s="114"/>
      <c r="G238" s="114"/>
      <c r="I238" s="114"/>
      <c r="J238" s="114"/>
      <c r="K238" s="47" t="s">
        <v>154</v>
      </c>
      <c r="L238" s="114"/>
    </row>
    <row r="239" spans="1:12">
      <c r="A239" s="116"/>
      <c r="B239" s="116"/>
      <c r="C239" s="116"/>
      <c r="D239" s="37"/>
    </row>
    <row r="240" spans="1:12">
      <c r="A240" s="115" t="s">
        <v>123</v>
      </c>
      <c r="B240" s="117" t="s">
        <v>222</v>
      </c>
      <c r="C240" s="116"/>
      <c r="D240" s="37"/>
    </row>
    <row r="241" spans="1:12">
      <c r="A241" s="116"/>
      <c r="B241" s="116"/>
      <c r="C241" s="116"/>
      <c r="D241" s="37"/>
    </row>
    <row r="242" spans="1:12" ht="22.5">
      <c r="A242" s="118" t="s">
        <v>155</v>
      </c>
      <c r="B242" s="302" t="s">
        <v>156</v>
      </c>
      <c r="C242" s="301"/>
      <c r="D242" s="37"/>
    </row>
    <row r="243" spans="1:12">
      <c r="A243" s="119" t="s">
        <v>444</v>
      </c>
      <c r="B243" s="120" t="s">
        <v>445</v>
      </c>
      <c r="C243" s="121"/>
      <c r="D243" s="122"/>
      <c r="E243" s="123" t="s">
        <v>157</v>
      </c>
      <c r="F243" s="124"/>
      <c r="G243" s="122"/>
      <c r="H243" s="123" t="s">
        <v>158</v>
      </c>
      <c r="I243" s="124"/>
      <c r="J243" s="122"/>
      <c r="K243" s="123" t="s">
        <v>159</v>
      </c>
      <c r="L243" s="124"/>
    </row>
    <row r="244" spans="1:12">
      <c r="A244" s="125"/>
      <c r="B244" s="126"/>
      <c r="C244" s="126"/>
      <c r="D244" s="127" t="s">
        <v>160</v>
      </c>
      <c r="E244" s="127" t="s">
        <v>161</v>
      </c>
      <c r="F244" s="128" t="s">
        <v>160</v>
      </c>
      <c r="G244" s="127" t="s">
        <v>160</v>
      </c>
      <c r="H244" s="127" t="s">
        <v>161</v>
      </c>
      <c r="I244" s="128" t="s">
        <v>160</v>
      </c>
      <c r="J244" s="127" t="s">
        <v>160</v>
      </c>
      <c r="K244" s="127" t="s">
        <v>162</v>
      </c>
      <c r="L244" s="128" t="s">
        <v>160</v>
      </c>
    </row>
    <row r="245" spans="1:12">
      <c r="A245" s="129"/>
      <c r="B245" s="130"/>
      <c r="C245" s="130"/>
      <c r="D245" s="131" t="s">
        <v>163</v>
      </c>
      <c r="E245" s="131" t="s">
        <v>164</v>
      </c>
      <c r="F245" s="132" t="s">
        <v>165</v>
      </c>
      <c r="G245" s="131" t="s">
        <v>166</v>
      </c>
      <c r="H245" s="131" t="s">
        <v>164</v>
      </c>
      <c r="I245" s="132" t="s">
        <v>165</v>
      </c>
      <c r="J245" s="131" t="s">
        <v>166</v>
      </c>
      <c r="K245" s="131" t="s">
        <v>164</v>
      </c>
      <c r="L245" s="132" t="s">
        <v>165</v>
      </c>
    </row>
    <row r="246" spans="1:12">
      <c r="A246" s="133" t="s">
        <v>167</v>
      </c>
      <c r="B246" s="134" t="s">
        <v>130</v>
      </c>
      <c r="C246" s="135"/>
      <c r="D246" s="136">
        <v>10721</v>
      </c>
      <c r="E246" s="136">
        <v>0</v>
      </c>
      <c r="F246" s="136">
        <f>D246</f>
        <v>10721</v>
      </c>
      <c r="G246" s="136">
        <v>11042</v>
      </c>
      <c r="H246" s="136">
        <v>0</v>
      </c>
      <c r="I246" s="136">
        <f>G246</f>
        <v>11042</v>
      </c>
      <c r="J246" s="136">
        <v>11396</v>
      </c>
      <c r="K246" s="136">
        <v>0</v>
      </c>
      <c r="L246" s="136">
        <f>J246</f>
        <v>11396</v>
      </c>
    </row>
    <row r="247" spans="1:12">
      <c r="A247" s="133" t="s">
        <v>168</v>
      </c>
      <c r="B247" s="134" t="s">
        <v>169</v>
      </c>
      <c r="C247" s="135"/>
      <c r="D247" s="136">
        <v>1791</v>
      </c>
      <c r="E247" s="136">
        <v>0</v>
      </c>
      <c r="F247" s="136">
        <f t="shared" ref="F247:F248" si="28">D247</f>
        <v>1791</v>
      </c>
      <c r="G247" s="136">
        <v>1845</v>
      </c>
      <c r="H247" s="136">
        <v>0</v>
      </c>
      <c r="I247" s="136">
        <f t="shared" ref="I247:I248" si="29">G247</f>
        <v>1845</v>
      </c>
      <c r="J247" s="136">
        <v>1904</v>
      </c>
      <c r="K247" s="136">
        <v>0</v>
      </c>
      <c r="L247" s="136">
        <f t="shared" ref="L247:L248" si="30">J247</f>
        <v>1904</v>
      </c>
    </row>
    <row r="248" spans="1:12">
      <c r="A248" s="133" t="s">
        <v>170</v>
      </c>
      <c r="B248" s="134" t="s">
        <v>171</v>
      </c>
      <c r="C248" s="135"/>
      <c r="D248" s="136">
        <v>0</v>
      </c>
      <c r="E248" s="136">
        <v>0</v>
      </c>
      <c r="F248" s="136">
        <f t="shared" si="28"/>
        <v>0</v>
      </c>
      <c r="G248" s="136">
        <v>0</v>
      </c>
      <c r="H248" s="136">
        <v>0</v>
      </c>
      <c r="I248" s="136">
        <f t="shared" si="29"/>
        <v>0</v>
      </c>
      <c r="J248" s="136">
        <v>0</v>
      </c>
      <c r="K248" s="136">
        <v>0</v>
      </c>
      <c r="L248" s="136">
        <f t="shared" si="30"/>
        <v>0</v>
      </c>
    </row>
    <row r="249" spans="1:12">
      <c r="A249" s="133" t="s">
        <v>172</v>
      </c>
      <c r="B249" s="134" t="s">
        <v>173</v>
      </c>
      <c r="C249" s="135"/>
      <c r="D249" s="136">
        <v>0</v>
      </c>
      <c r="E249" s="136">
        <v>0</v>
      </c>
      <c r="F249" s="136">
        <v>0</v>
      </c>
      <c r="G249" s="136">
        <v>0</v>
      </c>
      <c r="H249" s="136">
        <v>0</v>
      </c>
      <c r="I249" s="136">
        <v>0</v>
      </c>
      <c r="J249" s="136">
        <v>0</v>
      </c>
      <c r="K249" s="136">
        <v>0</v>
      </c>
      <c r="L249" s="136">
        <v>0</v>
      </c>
    </row>
    <row r="250" spans="1:12">
      <c r="A250" s="133" t="s">
        <v>174</v>
      </c>
      <c r="B250" s="134" t="s">
        <v>175</v>
      </c>
      <c r="C250" s="135"/>
      <c r="D250" s="136">
        <v>0</v>
      </c>
      <c r="E250" s="136">
        <v>0</v>
      </c>
      <c r="F250" s="136">
        <v>0</v>
      </c>
      <c r="G250" s="136">
        <v>0</v>
      </c>
      <c r="H250" s="136">
        <v>0</v>
      </c>
      <c r="I250" s="136">
        <v>0</v>
      </c>
      <c r="J250" s="136">
        <v>0</v>
      </c>
      <c r="K250" s="136">
        <v>0</v>
      </c>
      <c r="L250" s="136">
        <v>0</v>
      </c>
    </row>
    <row r="251" spans="1:12">
      <c r="A251" s="133" t="s">
        <v>176</v>
      </c>
      <c r="B251" s="134" t="s">
        <v>177</v>
      </c>
      <c r="C251" s="135"/>
      <c r="D251" s="136">
        <v>0</v>
      </c>
      <c r="E251" s="136">
        <v>0</v>
      </c>
      <c r="F251" s="136">
        <v>0</v>
      </c>
      <c r="G251" s="136">
        <v>0</v>
      </c>
      <c r="H251" s="136">
        <v>0</v>
      </c>
      <c r="I251" s="136">
        <v>0</v>
      </c>
      <c r="J251" s="136">
        <v>0</v>
      </c>
      <c r="K251" s="136">
        <v>0</v>
      </c>
      <c r="L251" s="136">
        <v>0</v>
      </c>
    </row>
    <row r="252" spans="1:12">
      <c r="A252" s="133" t="s">
        <v>178</v>
      </c>
      <c r="B252" s="134" t="s">
        <v>179</v>
      </c>
      <c r="C252" s="135"/>
      <c r="D252" s="136">
        <v>0</v>
      </c>
      <c r="E252" s="136">
        <v>0</v>
      </c>
      <c r="F252" s="136">
        <v>0</v>
      </c>
      <c r="G252" s="136">
        <v>0</v>
      </c>
      <c r="H252" s="136">
        <v>0</v>
      </c>
      <c r="I252" s="136">
        <v>0</v>
      </c>
      <c r="J252" s="136">
        <v>0</v>
      </c>
      <c r="K252" s="136">
        <v>0</v>
      </c>
      <c r="L252" s="136">
        <v>0</v>
      </c>
    </row>
    <row r="253" spans="1:12">
      <c r="A253" s="133" t="s">
        <v>180</v>
      </c>
      <c r="B253" s="134" t="s">
        <v>181</v>
      </c>
      <c r="C253" s="135"/>
      <c r="D253" s="136">
        <v>0</v>
      </c>
      <c r="E253" s="136">
        <v>0</v>
      </c>
      <c r="F253" s="136">
        <v>0</v>
      </c>
      <c r="G253" s="136">
        <v>0</v>
      </c>
      <c r="H253" s="136">
        <v>0</v>
      </c>
      <c r="I253" s="136">
        <v>0</v>
      </c>
      <c r="J253" s="136">
        <v>0</v>
      </c>
      <c r="K253" s="136">
        <v>0</v>
      </c>
      <c r="L253" s="136">
        <v>0</v>
      </c>
    </row>
    <row r="254" spans="1:12">
      <c r="A254" s="133" t="s">
        <v>180</v>
      </c>
      <c r="B254" s="134" t="s">
        <v>182</v>
      </c>
      <c r="C254" s="135"/>
      <c r="D254" s="136">
        <v>0</v>
      </c>
      <c r="E254" s="136">
        <v>0</v>
      </c>
      <c r="F254" s="136">
        <v>0</v>
      </c>
      <c r="G254" s="136">
        <v>0</v>
      </c>
      <c r="H254" s="136">
        <v>0</v>
      </c>
      <c r="I254" s="136">
        <v>0</v>
      </c>
      <c r="J254" s="136">
        <v>0</v>
      </c>
      <c r="K254" s="136">
        <v>0</v>
      </c>
      <c r="L254" s="136">
        <v>0</v>
      </c>
    </row>
    <row r="255" spans="1:12">
      <c r="A255" s="133" t="s">
        <v>183</v>
      </c>
      <c r="B255" s="134" t="s">
        <v>184</v>
      </c>
      <c r="C255" s="135"/>
      <c r="D255" s="136">
        <v>0</v>
      </c>
      <c r="E255" s="136">
        <v>0</v>
      </c>
      <c r="F255" s="136">
        <v>0</v>
      </c>
      <c r="G255" s="136">
        <v>0</v>
      </c>
      <c r="H255" s="136">
        <v>0</v>
      </c>
      <c r="I255" s="136">
        <v>0</v>
      </c>
      <c r="J255" s="136">
        <v>0</v>
      </c>
      <c r="K255" s="136">
        <v>0</v>
      </c>
      <c r="L255" s="136">
        <v>0</v>
      </c>
    </row>
    <row r="256" spans="1:12">
      <c r="A256" s="133" t="s">
        <v>183</v>
      </c>
      <c r="B256" s="134" t="s">
        <v>185</v>
      </c>
      <c r="C256" s="135"/>
      <c r="D256" s="136">
        <v>0</v>
      </c>
      <c r="E256" s="136">
        <v>0</v>
      </c>
      <c r="F256" s="136">
        <v>0</v>
      </c>
      <c r="G256" s="136">
        <v>0</v>
      </c>
      <c r="H256" s="136">
        <v>0</v>
      </c>
      <c r="I256" s="136">
        <v>0</v>
      </c>
      <c r="J256" s="136">
        <v>0</v>
      </c>
      <c r="K256" s="136">
        <v>0</v>
      </c>
      <c r="L256" s="136">
        <v>0</v>
      </c>
    </row>
    <row r="257" spans="1:12">
      <c r="A257" s="133" t="s">
        <v>186</v>
      </c>
      <c r="B257" s="134" t="s">
        <v>187</v>
      </c>
      <c r="C257" s="135"/>
      <c r="D257" s="136">
        <v>0</v>
      </c>
      <c r="E257" s="136">
        <v>0</v>
      </c>
      <c r="F257" s="136">
        <v>0</v>
      </c>
      <c r="G257" s="136">
        <v>0</v>
      </c>
      <c r="H257" s="136">
        <v>0</v>
      </c>
      <c r="I257" s="136">
        <v>0</v>
      </c>
      <c r="J257" s="136">
        <v>0</v>
      </c>
      <c r="K257" s="136">
        <v>0</v>
      </c>
      <c r="L257" s="136">
        <v>0</v>
      </c>
    </row>
    <row r="258" spans="1:12">
      <c r="C258" s="137" t="s">
        <v>188</v>
      </c>
      <c r="D258" s="138">
        <f t="shared" ref="D258:L258" si="31">SUM(D246:D257)</f>
        <v>12512</v>
      </c>
      <c r="E258" s="138">
        <f t="shared" si="31"/>
        <v>0</v>
      </c>
      <c r="F258" s="138">
        <f t="shared" si="31"/>
        <v>12512</v>
      </c>
      <c r="G258" s="138">
        <f t="shared" si="31"/>
        <v>12887</v>
      </c>
      <c r="H258" s="138">
        <f t="shared" si="31"/>
        <v>0</v>
      </c>
      <c r="I258" s="138">
        <f t="shared" si="31"/>
        <v>12887</v>
      </c>
      <c r="J258" s="138">
        <f t="shared" si="31"/>
        <v>13300</v>
      </c>
      <c r="K258" s="138">
        <f t="shared" si="31"/>
        <v>0</v>
      </c>
      <c r="L258" s="138">
        <f t="shared" si="31"/>
        <v>13300</v>
      </c>
    </row>
    <row r="259" spans="1:12">
      <c r="A259" s="141"/>
      <c r="B259" s="141"/>
      <c r="C259" s="141"/>
      <c r="K259" s="114"/>
      <c r="L259" s="114"/>
    </row>
    <row r="260" spans="1:12">
      <c r="A260" s="141"/>
      <c r="B260" s="141"/>
      <c r="C260" s="141"/>
      <c r="K260" s="114"/>
      <c r="L260" s="114"/>
    </row>
    <row r="261" spans="1:12">
      <c r="A261" s="141"/>
      <c r="B261" s="141"/>
      <c r="C261" s="141"/>
      <c r="K261" s="114"/>
      <c r="L261" s="114"/>
    </row>
    <row r="262" spans="1:12">
      <c r="A262" s="141"/>
      <c r="B262" s="141"/>
      <c r="C262" s="141"/>
      <c r="K262" s="114"/>
      <c r="L262" s="114"/>
    </row>
    <row r="263" spans="1:12">
      <c r="A263" s="141"/>
      <c r="B263" s="141"/>
      <c r="C263" s="141"/>
      <c r="K263" s="114"/>
      <c r="L263" s="114"/>
    </row>
    <row r="264" spans="1:12">
      <c r="A264" s="141"/>
      <c r="B264" s="141"/>
      <c r="C264" s="141"/>
      <c r="K264" s="114"/>
      <c r="L264" s="114"/>
    </row>
    <row r="265" spans="1:12">
      <c r="A265" s="141"/>
      <c r="B265" s="141"/>
      <c r="C265" s="141"/>
      <c r="K265" s="114"/>
      <c r="L265" s="114"/>
    </row>
    <row r="266" spans="1:12">
      <c r="A266" s="141"/>
      <c r="B266" s="141"/>
      <c r="C266" s="141"/>
      <c r="K266" s="114"/>
      <c r="L266" s="114"/>
    </row>
    <row r="267" spans="1:12">
      <c r="A267" s="141"/>
      <c r="B267" s="141"/>
      <c r="C267" s="141"/>
      <c r="K267" s="114"/>
      <c r="L267" s="114"/>
    </row>
    <row r="268" spans="1:12">
      <c r="A268" s="141"/>
      <c r="B268" s="141"/>
      <c r="C268" s="141"/>
      <c r="K268" s="114"/>
      <c r="L268" s="114"/>
    </row>
    <row r="269" spans="1:12">
      <c r="A269" s="111" t="s">
        <v>152</v>
      </c>
      <c r="B269" s="111"/>
      <c r="C269" s="111"/>
      <c r="D269" s="111"/>
      <c r="E269" s="111"/>
      <c r="F269" s="111"/>
      <c r="G269" s="111"/>
      <c r="I269" s="111"/>
      <c r="J269" s="111"/>
      <c r="K269" s="111"/>
      <c r="L269" s="111"/>
    </row>
    <row r="270" spans="1:12">
      <c r="A270" s="112" t="s">
        <v>153</v>
      </c>
      <c r="B270" s="112"/>
      <c r="C270" s="113"/>
      <c r="D270" s="114"/>
      <c r="E270" s="114"/>
      <c r="F270" s="114"/>
      <c r="G270" s="114"/>
      <c r="I270" s="114"/>
      <c r="J270" s="114"/>
      <c r="K270" s="114"/>
      <c r="L270" s="114"/>
    </row>
    <row r="271" spans="1:12">
      <c r="A271" s="113"/>
      <c r="B271" s="113"/>
      <c r="C271" s="113"/>
      <c r="D271" s="114"/>
      <c r="E271" s="114"/>
      <c r="F271" s="114"/>
      <c r="G271" s="114"/>
      <c r="I271" s="114"/>
      <c r="J271" s="114"/>
      <c r="K271" s="114"/>
      <c r="L271" s="114"/>
    </row>
    <row r="272" spans="1:12">
      <c r="A272" s="115" t="s">
        <v>122</v>
      </c>
      <c r="B272" s="198"/>
      <c r="C272" s="299" t="s">
        <v>82</v>
      </c>
      <c r="D272" s="110"/>
      <c r="E272" s="114"/>
      <c r="F272" s="114"/>
      <c r="G272" s="114"/>
      <c r="I272" s="114"/>
      <c r="J272" s="114"/>
      <c r="K272" s="47" t="s">
        <v>154</v>
      </c>
      <c r="L272" s="114"/>
    </row>
    <row r="273" spans="1:12">
      <c r="A273" s="116"/>
      <c r="B273" s="116"/>
      <c r="C273" s="116"/>
      <c r="D273" s="37"/>
    </row>
    <row r="274" spans="1:12">
      <c r="A274" s="115" t="s">
        <v>123</v>
      </c>
      <c r="B274" s="117" t="s">
        <v>222</v>
      </c>
      <c r="C274" s="116"/>
      <c r="D274" s="37"/>
    </row>
    <row r="275" spans="1:12">
      <c r="A275" s="116"/>
      <c r="B275" s="116"/>
      <c r="C275" s="116"/>
      <c r="D275" s="37"/>
    </row>
    <row r="276" spans="1:12" ht="22.5">
      <c r="A276" s="118" t="s">
        <v>155</v>
      </c>
      <c r="B276" s="302" t="s">
        <v>156</v>
      </c>
      <c r="C276" s="200"/>
      <c r="D276" s="37"/>
    </row>
    <row r="277" spans="1:12">
      <c r="A277" s="119" t="s">
        <v>214</v>
      </c>
      <c r="B277" s="120"/>
      <c r="C277" s="121" t="s">
        <v>213</v>
      </c>
      <c r="D277" s="122"/>
      <c r="E277" s="123" t="s">
        <v>157</v>
      </c>
      <c r="F277" s="124"/>
      <c r="G277" s="122"/>
      <c r="H277" s="123" t="s">
        <v>158</v>
      </c>
      <c r="I277" s="124"/>
      <c r="J277" s="122"/>
      <c r="K277" s="123" t="s">
        <v>159</v>
      </c>
      <c r="L277" s="124"/>
    </row>
    <row r="278" spans="1:12">
      <c r="A278" s="125"/>
      <c r="B278" s="126"/>
      <c r="C278" s="126"/>
      <c r="D278" s="127" t="s">
        <v>160</v>
      </c>
      <c r="E278" s="127" t="s">
        <v>161</v>
      </c>
      <c r="F278" s="128" t="s">
        <v>160</v>
      </c>
      <c r="G278" s="127" t="s">
        <v>160</v>
      </c>
      <c r="H278" s="127" t="s">
        <v>161</v>
      </c>
      <c r="I278" s="128" t="s">
        <v>160</v>
      </c>
      <c r="J278" s="127" t="s">
        <v>160</v>
      </c>
      <c r="K278" s="127" t="s">
        <v>162</v>
      </c>
      <c r="L278" s="128" t="s">
        <v>160</v>
      </c>
    </row>
    <row r="279" spans="1:12">
      <c r="A279" s="129"/>
      <c r="B279" s="130"/>
      <c r="C279" s="130"/>
      <c r="D279" s="131" t="s">
        <v>163</v>
      </c>
      <c r="E279" s="131" t="s">
        <v>164</v>
      </c>
      <c r="F279" s="132" t="s">
        <v>165</v>
      </c>
      <c r="G279" s="131" t="s">
        <v>166</v>
      </c>
      <c r="H279" s="131" t="s">
        <v>164</v>
      </c>
      <c r="I279" s="132" t="s">
        <v>165</v>
      </c>
      <c r="J279" s="131" t="s">
        <v>166</v>
      </c>
      <c r="K279" s="131" t="s">
        <v>164</v>
      </c>
      <c r="L279" s="132" t="s">
        <v>165</v>
      </c>
    </row>
    <row r="280" spans="1:12">
      <c r="A280" s="133" t="s">
        <v>167</v>
      </c>
      <c r="B280" s="134" t="s">
        <v>130</v>
      </c>
      <c r="C280" s="135"/>
      <c r="D280" s="136">
        <v>10727</v>
      </c>
      <c r="E280" s="136">
        <v>0</v>
      </c>
      <c r="F280" s="136">
        <f>D280</f>
        <v>10727</v>
      </c>
      <c r="G280" s="136">
        <v>11112</v>
      </c>
      <c r="H280" s="136">
        <v>0</v>
      </c>
      <c r="I280" s="136">
        <f>G280</f>
        <v>11112</v>
      </c>
      <c r="J280" s="136">
        <v>11445</v>
      </c>
      <c r="K280" s="136">
        <v>0</v>
      </c>
      <c r="L280" s="136">
        <f>J280</f>
        <v>11445</v>
      </c>
    </row>
    <row r="281" spans="1:12">
      <c r="A281" s="133" t="s">
        <v>168</v>
      </c>
      <c r="B281" s="134" t="s">
        <v>169</v>
      </c>
      <c r="C281" s="135"/>
      <c r="D281" s="136">
        <v>1833</v>
      </c>
      <c r="E281" s="136">
        <v>0</v>
      </c>
      <c r="F281" s="136">
        <f t="shared" ref="F281:F282" si="32">D281</f>
        <v>1833</v>
      </c>
      <c r="G281" s="136">
        <v>1888</v>
      </c>
      <c r="H281" s="136">
        <v>0</v>
      </c>
      <c r="I281" s="136">
        <f t="shared" ref="I281:I282" si="33">G281</f>
        <v>1888</v>
      </c>
      <c r="J281" s="136">
        <v>1955</v>
      </c>
      <c r="K281" s="136">
        <v>0</v>
      </c>
      <c r="L281" s="136">
        <f t="shared" ref="L281:L282" si="34">J281</f>
        <v>1955</v>
      </c>
    </row>
    <row r="282" spans="1:12">
      <c r="A282" s="133" t="s">
        <v>170</v>
      </c>
      <c r="B282" s="134" t="s">
        <v>171</v>
      </c>
      <c r="C282" s="135"/>
      <c r="D282" s="136">
        <v>2200</v>
      </c>
      <c r="E282" s="136">
        <v>0</v>
      </c>
      <c r="F282" s="136">
        <f t="shared" si="32"/>
        <v>2200</v>
      </c>
      <c r="G282" s="136">
        <v>2270</v>
      </c>
      <c r="H282" s="136">
        <v>0</v>
      </c>
      <c r="I282" s="136">
        <f t="shared" si="33"/>
        <v>2270</v>
      </c>
      <c r="J282" s="136">
        <v>2350</v>
      </c>
      <c r="K282" s="136">
        <v>0</v>
      </c>
      <c r="L282" s="136">
        <f t="shared" si="34"/>
        <v>2350</v>
      </c>
    </row>
    <row r="283" spans="1:12">
      <c r="A283" s="133" t="s">
        <v>172</v>
      </c>
      <c r="B283" s="134" t="s">
        <v>173</v>
      </c>
      <c r="C283" s="135"/>
      <c r="D283" s="136">
        <v>0</v>
      </c>
      <c r="E283" s="136">
        <v>0</v>
      </c>
      <c r="F283" s="136">
        <v>0</v>
      </c>
      <c r="G283" s="136">
        <v>0</v>
      </c>
      <c r="H283" s="136">
        <v>0</v>
      </c>
      <c r="I283" s="136">
        <v>0</v>
      </c>
      <c r="J283" s="136">
        <v>0</v>
      </c>
      <c r="K283" s="136">
        <v>0</v>
      </c>
      <c r="L283" s="136">
        <v>0</v>
      </c>
    </row>
    <row r="284" spans="1:12">
      <c r="A284" s="133" t="s">
        <v>174</v>
      </c>
      <c r="B284" s="134" t="s">
        <v>175</v>
      </c>
      <c r="C284" s="135"/>
      <c r="D284" s="136">
        <v>0</v>
      </c>
      <c r="E284" s="136">
        <v>0</v>
      </c>
      <c r="F284" s="136">
        <v>0</v>
      </c>
      <c r="G284" s="136">
        <v>0</v>
      </c>
      <c r="H284" s="136">
        <v>0</v>
      </c>
      <c r="I284" s="136">
        <v>0</v>
      </c>
      <c r="J284" s="136">
        <v>0</v>
      </c>
      <c r="K284" s="136">
        <v>0</v>
      </c>
      <c r="L284" s="136">
        <v>0</v>
      </c>
    </row>
    <row r="285" spans="1:12">
      <c r="A285" s="133" t="s">
        <v>176</v>
      </c>
      <c r="B285" s="134" t="s">
        <v>177</v>
      </c>
      <c r="C285" s="135"/>
      <c r="D285" s="136">
        <v>0</v>
      </c>
      <c r="E285" s="136">
        <v>0</v>
      </c>
      <c r="F285" s="136">
        <v>0</v>
      </c>
      <c r="G285" s="136">
        <v>0</v>
      </c>
      <c r="H285" s="136">
        <v>0</v>
      </c>
      <c r="I285" s="136">
        <v>0</v>
      </c>
      <c r="J285" s="136">
        <v>0</v>
      </c>
      <c r="K285" s="136">
        <v>0</v>
      </c>
      <c r="L285" s="136">
        <v>0</v>
      </c>
    </row>
    <row r="286" spans="1:12">
      <c r="A286" s="133" t="s">
        <v>178</v>
      </c>
      <c r="B286" s="134" t="s">
        <v>179</v>
      </c>
      <c r="C286" s="135"/>
      <c r="D286" s="136">
        <v>0</v>
      </c>
      <c r="E286" s="136">
        <v>0</v>
      </c>
      <c r="F286" s="136">
        <v>0</v>
      </c>
      <c r="G286" s="136">
        <v>0</v>
      </c>
      <c r="H286" s="136">
        <v>0</v>
      </c>
      <c r="I286" s="136">
        <v>0</v>
      </c>
      <c r="J286" s="136">
        <v>0</v>
      </c>
      <c r="K286" s="136">
        <v>0</v>
      </c>
      <c r="L286" s="136">
        <v>0</v>
      </c>
    </row>
    <row r="287" spans="1:12">
      <c r="A287" s="133" t="s">
        <v>180</v>
      </c>
      <c r="B287" s="134" t="s">
        <v>181</v>
      </c>
      <c r="C287" s="135"/>
      <c r="D287" s="136">
        <v>0</v>
      </c>
      <c r="E287" s="136">
        <v>0</v>
      </c>
      <c r="F287" s="136">
        <v>0</v>
      </c>
      <c r="G287" s="136">
        <v>0</v>
      </c>
      <c r="H287" s="136">
        <v>0</v>
      </c>
      <c r="I287" s="136">
        <v>0</v>
      </c>
      <c r="J287" s="136">
        <v>0</v>
      </c>
      <c r="K287" s="136">
        <v>0</v>
      </c>
      <c r="L287" s="136">
        <v>0</v>
      </c>
    </row>
    <row r="288" spans="1:12">
      <c r="A288" s="133" t="s">
        <v>180</v>
      </c>
      <c r="B288" s="134" t="s">
        <v>182</v>
      </c>
      <c r="C288" s="135"/>
      <c r="D288" s="136">
        <v>0</v>
      </c>
      <c r="E288" s="136">
        <v>0</v>
      </c>
      <c r="F288" s="136">
        <v>0</v>
      </c>
      <c r="G288" s="136">
        <v>0</v>
      </c>
      <c r="H288" s="136">
        <v>0</v>
      </c>
      <c r="I288" s="136">
        <v>0</v>
      </c>
      <c r="J288" s="136">
        <v>0</v>
      </c>
      <c r="K288" s="136">
        <v>0</v>
      </c>
      <c r="L288" s="136">
        <v>0</v>
      </c>
    </row>
    <row r="289" spans="1:12">
      <c r="A289" s="133" t="s">
        <v>183</v>
      </c>
      <c r="B289" s="134" t="s">
        <v>184</v>
      </c>
      <c r="C289" s="135"/>
      <c r="D289" s="136">
        <v>0</v>
      </c>
      <c r="E289" s="136">
        <v>0</v>
      </c>
      <c r="F289" s="136">
        <v>0</v>
      </c>
      <c r="G289" s="136">
        <v>0</v>
      </c>
      <c r="H289" s="136">
        <v>0</v>
      </c>
      <c r="I289" s="136">
        <v>0</v>
      </c>
      <c r="J289" s="136">
        <v>0</v>
      </c>
      <c r="K289" s="136">
        <v>0</v>
      </c>
      <c r="L289" s="136">
        <v>0</v>
      </c>
    </row>
    <row r="290" spans="1:12">
      <c r="A290" s="133" t="s">
        <v>183</v>
      </c>
      <c r="B290" s="134" t="s">
        <v>185</v>
      </c>
      <c r="C290" s="135"/>
      <c r="D290" s="136">
        <v>0</v>
      </c>
      <c r="E290" s="136">
        <v>0</v>
      </c>
      <c r="F290" s="136">
        <v>0</v>
      </c>
      <c r="G290" s="136">
        <v>0</v>
      </c>
      <c r="H290" s="136">
        <v>0</v>
      </c>
      <c r="I290" s="136">
        <v>0</v>
      </c>
      <c r="J290" s="136">
        <v>0</v>
      </c>
      <c r="K290" s="136">
        <v>0</v>
      </c>
      <c r="L290" s="136">
        <v>0</v>
      </c>
    </row>
    <row r="291" spans="1:12">
      <c r="A291" s="133" t="s">
        <v>186</v>
      </c>
      <c r="B291" s="134" t="s">
        <v>187</v>
      </c>
      <c r="C291" s="135"/>
      <c r="D291" s="136">
        <v>0</v>
      </c>
      <c r="E291" s="136">
        <v>0</v>
      </c>
      <c r="F291" s="136">
        <v>0</v>
      </c>
      <c r="G291" s="136">
        <v>0</v>
      </c>
      <c r="H291" s="136">
        <v>0</v>
      </c>
      <c r="I291" s="136">
        <v>0</v>
      </c>
      <c r="J291" s="136">
        <v>0</v>
      </c>
      <c r="K291" s="136">
        <v>0</v>
      </c>
      <c r="L291" s="136">
        <v>0</v>
      </c>
    </row>
    <row r="292" spans="1:12">
      <c r="C292" s="137" t="s">
        <v>188</v>
      </c>
      <c r="D292" s="138">
        <f t="shared" ref="D292:L292" si="35">SUM(D280:D291)</f>
        <v>14760</v>
      </c>
      <c r="E292" s="138">
        <f t="shared" si="35"/>
        <v>0</v>
      </c>
      <c r="F292" s="138">
        <f t="shared" si="35"/>
        <v>14760</v>
      </c>
      <c r="G292" s="138">
        <f t="shared" si="35"/>
        <v>15270</v>
      </c>
      <c r="H292" s="138">
        <f t="shared" si="35"/>
        <v>0</v>
      </c>
      <c r="I292" s="138">
        <f t="shared" si="35"/>
        <v>15270</v>
      </c>
      <c r="J292" s="138">
        <f t="shared" si="35"/>
        <v>15750</v>
      </c>
      <c r="K292" s="138">
        <f t="shared" si="35"/>
        <v>0</v>
      </c>
      <c r="L292" s="138">
        <f t="shared" si="35"/>
        <v>15750</v>
      </c>
    </row>
    <row r="293" spans="1:12">
      <c r="A293" s="141"/>
      <c r="B293" s="141"/>
      <c r="C293" s="141"/>
      <c r="K293" s="114"/>
      <c r="L293" s="114"/>
    </row>
    <row r="294" spans="1:12">
      <c r="A294" s="141"/>
      <c r="B294" s="141"/>
      <c r="C294" s="141"/>
      <c r="K294" s="114"/>
      <c r="L294" s="114"/>
    </row>
    <row r="295" spans="1:12">
      <c r="A295" s="141"/>
      <c r="B295" s="141"/>
      <c r="C295" s="141"/>
      <c r="K295" s="114"/>
      <c r="L295" s="114"/>
    </row>
    <row r="296" spans="1:12">
      <c r="A296" s="141"/>
      <c r="B296" s="141"/>
      <c r="C296" s="141"/>
      <c r="K296" s="114"/>
      <c r="L296" s="114"/>
    </row>
    <row r="297" spans="1:12">
      <c r="A297" s="141"/>
      <c r="B297" s="141"/>
      <c r="C297" s="141"/>
      <c r="K297" s="114"/>
      <c r="L297" s="114"/>
    </row>
    <row r="298" spans="1:12">
      <c r="A298" s="141"/>
      <c r="B298" s="141"/>
      <c r="C298" s="141"/>
      <c r="K298" s="114"/>
      <c r="L298" s="114"/>
    </row>
    <row r="299" spans="1:12">
      <c r="A299" s="141"/>
      <c r="B299" s="141"/>
      <c r="C299" s="141"/>
      <c r="K299" s="114"/>
      <c r="L299" s="114"/>
    </row>
    <row r="300" spans="1:12">
      <c r="A300" s="141"/>
      <c r="B300" s="141"/>
      <c r="C300" s="141"/>
      <c r="K300" s="114"/>
      <c r="L300" s="114"/>
    </row>
    <row r="301" spans="1:12">
      <c r="A301" s="141"/>
      <c r="B301" s="141"/>
      <c r="C301" s="141"/>
      <c r="K301" s="114"/>
      <c r="L301" s="114"/>
    </row>
    <row r="302" spans="1:12">
      <c r="A302" s="141"/>
      <c r="B302" s="141"/>
      <c r="C302" s="141"/>
      <c r="K302" s="114"/>
      <c r="L302" s="114"/>
    </row>
    <row r="303" spans="1:12">
      <c r="A303" s="111" t="s">
        <v>152</v>
      </c>
      <c r="B303" s="111"/>
      <c r="C303" s="111"/>
      <c r="D303" s="111"/>
      <c r="E303" s="111"/>
      <c r="F303" s="111"/>
      <c r="G303" s="111"/>
      <c r="I303" s="111"/>
      <c r="J303" s="111"/>
      <c r="K303" s="111"/>
      <c r="L303" s="111"/>
    </row>
    <row r="304" spans="1:12">
      <c r="A304" s="112" t="s">
        <v>153</v>
      </c>
      <c r="B304" s="112"/>
      <c r="C304" s="113"/>
      <c r="D304" s="114"/>
      <c r="E304" s="114"/>
      <c r="F304" s="114"/>
      <c r="G304" s="114"/>
      <c r="I304" s="114"/>
      <c r="J304" s="114"/>
      <c r="K304" s="114"/>
      <c r="L304" s="114"/>
    </row>
    <row r="305" spans="1:12">
      <c r="A305" s="113"/>
      <c r="B305" s="113"/>
      <c r="C305" s="113"/>
      <c r="D305" s="114"/>
      <c r="E305" s="114"/>
      <c r="F305" s="114"/>
      <c r="G305" s="114"/>
      <c r="I305" s="114"/>
      <c r="J305" s="114"/>
      <c r="K305" s="114"/>
      <c r="L305" s="114"/>
    </row>
    <row r="306" spans="1:12">
      <c r="A306" s="115" t="s">
        <v>122</v>
      </c>
      <c r="B306" s="298" t="s">
        <v>82</v>
      </c>
      <c r="C306" s="299"/>
      <c r="D306" s="110"/>
      <c r="E306" s="114"/>
      <c r="F306" s="114"/>
      <c r="G306" s="114"/>
      <c r="I306" s="114"/>
      <c r="J306" s="114"/>
      <c r="K306" s="47" t="s">
        <v>154</v>
      </c>
      <c r="L306" s="114"/>
    </row>
    <row r="307" spans="1:12">
      <c r="A307" s="116"/>
      <c r="B307" s="116"/>
      <c r="C307" s="116"/>
      <c r="D307" s="37"/>
    </row>
    <row r="308" spans="1:12">
      <c r="A308" s="115" t="s">
        <v>123</v>
      </c>
      <c r="B308" s="117" t="s">
        <v>222</v>
      </c>
      <c r="C308" s="116"/>
      <c r="D308" s="37"/>
    </row>
    <row r="309" spans="1:12">
      <c r="A309" s="116"/>
      <c r="B309" s="116"/>
      <c r="C309" s="116"/>
      <c r="D309" s="37"/>
    </row>
    <row r="310" spans="1:12" ht="22.5">
      <c r="A310" s="118" t="s">
        <v>155</v>
      </c>
      <c r="B310" s="362" t="s">
        <v>156</v>
      </c>
      <c r="C310" s="363"/>
      <c r="D310" s="37"/>
    </row>
    <row r="311" spans="1:12">
      <c r="A311" s="119" t="s">
        <v>215</v>
      </c>
      <c r="B311" s="120"/>
      <c r="C311" s="121" t="s">
        <v>436</v>
      </c>
      <c r="D311" s="122"/>
      <c r="E311" s="123" t="s">
        <v>157</v>
      </c>
      <c r="F311" s="124"/>
      <c r="G311" s="122"/>
      <c r="H311" s="123" t="s">
        <v>158</v>
      </c>
      <c r="I311" s="124"/>
      <c r="J311" s="122"/>
      <c r="K311" s="123" t="s">
        <v>159</v>
      </c>
      <c r="L311" s="124"/>
    </row>
    <row r="312" spans="1:12">
      <c r="A312" s="125"/>
      <c r="B312" s="126"/>
      <c r="C312" s="126"/>
      <c r="D312" s="127" t="s">
        <v>160</v>
      </c>
      <c r="E312" s="127" t="s">
        <v>161</v>
      </c>
      <c r="F312" s="128" t="s">
        <v>160</v>
      </c>
      <c r="G312" s="127" t="s">
        <v>160</v>
      </c>
      <c r="H312" s="127" t="s">
        <v>161</v>
      </c>
      <c r="I312" s="128" t="s">
        <v>160</v>
      </c>
      <c r="J312" s="127" t="s">
        <v>160</v>
      </c>
      <c r="K312" s="127" t="s">
        <v>162</v>
      </c>
      <c r="L312" s="128" t="s">
        <v>160</v>
      </c>
    </row>
    <row r="313" spans="1:12">
      <c r="A313" s="129"/>
      <c r="B313" s="130"/>
      <c r="C313" s="130"/>
      <c r="D313" s="131" t="s">
        <v>163</v>
      </c>
      <c r="E313" s="131" t="s">
        <v>164</v>
      </c>
      <c r="F313" s="132" t="s">
        <v>165</v>
      </c>
      <c r="G313" s="131" t="s">
        <v>166</v>
      </c>
      <c r="H313" s="131" t="s">
        <v>164</v>
      </c>
      <c r="I313" s="132" t="s">
        <v>165</v>
      </c>
      <c r="J313" s="131" t="s">
        <v>166</v>
      </c>
      <c r="K313" s="131" t="s">
        <v>164</v>
      </c>
      <c r="L313" s="132" t="s">
        <v>165</v>
      </c>
    </row>
    <row r="314" spans="1:12">
      <c r="A314" s="133" t="s">
        <v>167</v>
      </c>
      <c r="B314" s="134" t="s">
        <v>130</v>
      </c>
      <c r="C314" s="135"/>
      <c r="D314" s="136">
        <v>2010</v>
      </c>
      <c r="E314" s="136">
        <v>0</v>
      </c>
      <c r="F314" s="136">
        <f>D314</f>
        <v>2010</v>
      </c>
      <c r="G314" s="136">
        <v>2070</v>
      </c>
      <c r="H314" s="136">
        <v>0</v>
      </c>
      <c r="I314" s="136">
        <f>G314</f>
        <v>2070</v>
      </c>
      <c r="J314" s="136">
        <v>2132</v>
      </c>
      <c r="K314" s="136">
        <v>0</v>
      </c>
      <c r="L314" s="136">
        <f>J314</f>
        <v>2132</v>
      </c>
    </row>
    <row r="315" spans="1:12">
      <c r="A315" s="133" t="s">
        <v>168</v>
      </c>
      <c r="B315" s="134" t="s">
        <v>169</v>
      </c>
      <c r="C315" s="135"/>
      <c r="D315" s="136">
        <v>340</v>
      </c>
      <c r="E315" s="136">
        <v>0</v>
      </c>
      <c r="F315" s="136">
        <f t="shared" ref="F315:F325" si="36">D315</f>
        <v>340</v>
      </c>
      <c r="G315" s="136">
        <v>350</v>
      </c>
      <c r="H315" s="136">
        <v>0</v>
      </c>
      <c r="I315" s="136">
        <f t="shared" ref="I315:I325" si="37">G315</f>
        <v>350</v>
      </c>
      <c r="J315" s="136">
        <v>363</v>
      </c>
      <c r="K315" s="136">
        <v>0</v>
      </c>
      <c r="L315" s="136">
        <f t="shared" ref="L315:L325" si="38">J315</f>
        <v>363</v>
      </c>
    </row>
    <row r="316" spans="1:12">
      <c r="A316" s="133" t="s">
        <v>170</v>
      </c>
      <c r="B316" s="134" t="s">
        <v>171</v>
      </c>
      <c r="C316" s="135"/>
      <c r="D316" s="136">
        <v>1000</v>
      </c>
      <c r="E316" s="136">
        <v>0</v>
      </c>
      <c r="F316" s="136">
        <f t="shared" si="36"/>
        <v>1000</v>
      </c>
      <c r="G316" s="136">
        <v>1200</v>
      </c>
      <c r="H316" s="136">
        <v>0</v>
      </c>
      <c r="I316" s="136">
        <f t="shared" si="37"/>
        <v>1200</v>
      </c>
      <c r="J316" s="136">
        <v>1500</v>
      </c>
      <c r="K316" s="136">
        <v>0</v>
      </c>
      <c r="L316" s="136">
        <f t="shared" si="38"/>
        <v>1500</v>
      </c>
    </row>
    <row r="317" spans="1:12">
      <c r="A317" s="133" t="s">
        <v>172</v>
      </c>
      <c r="B317" s="134" t="s">
        <v>173</v>
      </c>
      <c r="C317" s="135"/>
      <c r="D317" s="136">
        <v>0</v>
      </c>
      <c r="E317" s="136">
        <v>0</v>
      </c>
      <c r="F317" s="136">
        <f t="shared" si="36"/>
        <v>0</v>
      </c>
      <c r="G317" s="136">
        <v>0</v>
      </c>
      <c r="H317" s="136">
        <v>0</v>
      </c>
      <c r="I317" s="136">
        <f t="shared" si="37"/>
        <v>0</v>
      </c>
      <c r="J317" s="136">
        <v>0</v>
      </c>
      <c r="K317" s="136">
        <v>0</v>
      </c>
      <c r="L317" s="136">
        <f t="shared" si="38"/>
        <v>0</v>
      </c>
    </row>
    <row r="318" spans="1:12">
      <c r="A318" s="133" t="s">
        <v>174</v>
      </c>
      <c r="B318" s="134" t="s">
        <v>175</v>
      </c>
      <c r="C318" s="135"/>
      <c r="D318" s="136">
        <v>0</v>
      </c>
      <c r="E318" s="136">
        <v>0</v>
      </c>
      <c r="F318" s="136">
        <f t="shared" si="36"/>
        <v>0</v>
      </c>
      <c r="G318" s="136">
        <v>0</v>
      </c>
      <c r="H318" s="136">
        <v>0</v>
      </c>
      <c r="I318" s="136">
        <f t="shared" si="37"/>
        <v>0</v>
      </c>
      <c r="J318" s="136">
        <v>0</v>
      </c>
      <c r="K318" s="136">
        <v>0</v>
      </c>
      <c r="L318" s="136">
        <f t="shared" si="38"/>
        <v>0</v>
      </c>
    </row>
    <row r="319" spans="1:12">
      <c r="A319" s="133" t="s">
        <v>176</v>
      </c>
      <c r="B319" s="134" t="s">
        <v>177</v>
      </c>
      <c r="C319" s="135"/>
      <c r="D319" s="136">
        <v>0</v>
      </c>
      <c r="E319" s="136">
        <v>0</v>
      </c>
      <c r="F319" s="136">
        <f t="shared" si="36"/>
        <v>0</v>
      </c>
      <c r="G319" s="136">
        <v>0</v>
      </c>
      <c r="H319" s="136">
        <v>0</v>
      </c>
      <c r="I319" s="136">
        <f t="shared" si="37"/>
        <v>0</v>
      </c>
      <c r="J319" s="136">
        <v>0</v>
      </c>
      <c r="K319" s="136">
        <v>0</v>
      </c>
      <c r="L319" s="136">
        <f t="shared" si="38"/>
        <v>0</v>
      </c>
    </row>
    <row r="320" spans="1:12">
      <c r="A320" s="133" t="s">
        <v>178</v>
      </c>
      <c r="B320" s="134" t="s">
        <v>179</v>
      </c>
      <c r="C320" s="135"/>
      <c r="D320" s="136">
        <v>0</v>
      </c>
      <c r="E320" s="136">
        <v>0</v>
      </c>
      <c r="F320" s="136">
        <f t="shared" si="36"/>
        <v>0</v>
      </c>
      <c r="G320" s="136">
        <v>0</v>
      </c>
      <c r="H320" s="136">
        <v>0</v>
      </c>
      <c r="I320" s="136">
        <f t="shared" si="37"/>
        <v>0</v>
      </c>
      <c r="J320" s="136">
        <v>0</v>
      </c>
      <c r="K320" s="136">
        <v>0</v>
      </c>
      <c r="L320" s="136">
        <f t="shared" si="38"/>
        <v>0</v>
      </c>
    </row>
    <row r="321" spans="1:12">
      <c r="A321" s="133" t="s">
        <v>180</v>
      </c>
      <c r="B321" s="134" t="s">
        <v>181</v>
      </c>
      <c r="C321" s="135"/>
      <c r="D321" s="136">
        <v>0</v>
      </c>
      <c r="E321" s="136">
        <v>0</v>
      </c>
      <c r="F321" s="136">
        <f t="shared" si="36"/>
        <v>0</v>
      </c>
      <c r="G321" s="136">
        <v>0</v>
      </c>
      <c r="H321" s="136">
        <v>0</v>
      </c>
      <c r="I321" s="136">
        <f t="shared" si="37"/>
        <v>0</v>
      </c>
      <c r="J321" s="136">
        <v>0</v>
      </c>
      <c r="K321" s="136">
        <v>0</v>
      </c>
      <c r="L321" s="136">
        <f t="shared" si="38"/>
        <v>0</v>
      </c>
    </row>
    <row r="322" spans="1:12">
      <c r="A322" s="133" t="s">
        <v>180</v>
      </c>
      <c r="B322" s="134" t="s">
        <v>182</v>
      </c>
      <c r="C322" s="135"/>
      <c r="D322" s="136">
        <v>0</v>
      </c>
      <c r="E322" s="136">
        <v>0</v>
      </c>
      <c r="F322" s="136">
        <f t="shared" si="36"/>
        <v>0</v>
      </c>
      <c r="G322" s="136">
        <v>0</v>
      </c>
      <c r="H322" s="136">
        <v>0</v>
      </c>
      <c r="I322" s="136">
        <f t="shared" si="37"/>
        <v>0</v>
      </c>
      <c r="J322" s="136">
        <v>0</v>
      </c>
      <c r="K322" s="136">
        <v>0</v>
      </c>
      <c r="L322" s="136">
        <f t="shared" si="38"/>
        <v>0</v>
      </c>
    </row>
    <row r="323" spans="1:12">
      <c r="A323" s="133" t="s">
        <v>183</v>
      </c>
      <c r="B323" s="134" t="s">
        <v>184</v>
      </c>
      <c r="C323" s="135"/>
      <c r="D323" s="136">
        <v>0</v>
      </c>
      <c r="E323" s="136">
        <v>0</v>
      </c>
      <c r="F323" s="136">
        <f t="shared" si="36"/>
        <v>0</v>
      </c>
      <c r="G323" s="136">
        <v>49758</v>
      </c>
      <c r="H323" s="136">
        <v>0</v>
      </c>
      <c r="I323" s="136">
        <f t="shared" si="37"/>
        <v>49758</v>
      </c>
      <c r="J323" s="136">
        <v>4424</v>
      </c>
      <c r="K323" s="136">
        <v>0</v>
      </c>
      <c r="L323" s="136">
        <f t="shared" si="38"/>
        <v>4424</v>
      </c>
    </row>
    <row r="324" spans="1:12">
      <c r="A324" s="133" t="s">
        <v>183</v>
      </c>
      <c r="B324" s="134" t="s">
        <v>185</v>
      </c>
      <c r="C324" s="135"/>
      <c r="D324" s="136">
        <v>0</v>
      </c>
      <c r="E324" s="136">
        <v>0</v>
      </c>
      <c r="F324" s="136">
        <f t="shared" si="36"/>
        <v>0</v>
      </c>
      <c r="G324" s="136">
        <v>0</v>
      </c>
      <c r="H324" s="136">
        <v>0</v>
      </c>
      <c r="I324" s="136">
        <f t="shared" si="37"/>
        <v>0</v>
      </c>
      <c r="J324" s="136">
        <v>0</v>
      </c>
      <c r="K324" s="136">
        <v>0</v>
      </c>
      <c r="L324" s="136">
        <f t="shared" si="38"/>
        <v>0</v>
      </c>
    </row>
    <row r="325" spans="1:12">
      <c r="A325" s="133" t="s">
        <v>186</v>
      </c>
      <c r="B325" s="134" t="s">
        <v>187</v>
      </c>
      <c r="C325" s="135"/>
      <c r="D325" s="136">
        <v>0</v>
      </c>
      <c r="E325" s="136">
        <v>0</v>
      </c>
      <c r="F325" s="136">
        <f t="shared" si="36"/>
        <v>0</v>
      </c>
      <c r="G325" s="136">
        <v>0</v>
      </c>
      <c r="H325" s="136">
        <v>0</v>
      </c>
      <c r="I325" s="136">
        <f t="shared" si="37"/>
        <v>0</v>
      </c>
      <c r="J325" s="136">
        <v>0</v>
      </c>
      <c r="K325" s="136">
        <v>0</v>
      </c>
      <c r="L325" s="136">
        <f t="shared" si="38"/>
        <v>0</v>
      </c>
    </row>
    <row r="326" spans="1:12">
      <c r="C326" s="332" t="s">
        <v>188</v>
      </c>
      <c r="D326" s="138">
        <f t="shared" ref="D326:L326" si="39">SUM(D314:D325)</f>
        <v>3350</v>
      </c>
      <c r="E326" s="138">
        <f t="shared" si="39"/>
        <v>0</v>
      </c>
      <c r="F326" s="138">
        <f t="shared" si="39"/>
        <v>3350</v>
      </c>
      <c r="G326" s="138">
        <f t="shared" si="39"/>
        <v>53378</v>
      </c>
      <c r="H326" s="138">
        <f t="shared" si="39"/>
        <v>0</v>
      </c>
      <c r="I326" s="138">
        <f t="shared" si="39"/>
        <v>53378</v>
      </c>
      <c r="J326" s="138">
        <f t="shared" si="39"/>
        <v>8419</v>
      </c>
      <c r="K326" s="138">
        <f t="shared" si="39"/>
        <v>0</v>
      </c>
      <c r="L326" s="138">
        <f t="shared" si="39"/>
        <v>8419</v>
      </c>
    </row>
    <row r="327" spans="1:12">
      <c r="A327" s="114"/>
      <c r="B327" s="114"/>
      <c r="C327" s="304"/>
      <c r="D327" s="305"/>
      <c r="E327" s="305"/>
      <c r="F327" s="305"/>
      <c r="G327" s="305"/>
      <c r="H327" s="305"/>
      <c r="I327" s="305"/>
      <c r="J327" s="305"/>
      <c r="K327" s="305"/>
      <c r="L327" s="305"/>
    </row>
    <row r="328" spans="1:12">
      <c r="A328" s="114"/>
      <c r="B328" s="114"/>
      <c r="C328" s="304"/>
      <c r="D328" s="305"/>
      <c r="E328" s="305"/>
      <c r="F328" s="305"/>
      <c r="G328" s="305"/>
      <c r="H328" s="305"/>
      <c r="I328" s="305"/>
      <c r="J328" s="305"/>
      <c r="K328" s="305"/>
      <c r="L328" s="305"/>
    </row>
    <row r="329" spans="1:12">
      <c r="A329" s="114"/>
      <c r="B329" s="114"/>
      <c r="C329" s="304"/>
      <c r="D329" s="305"/>
      <c r="E329" s="305"/>
      <c r="F329" s="305"/>
      <c r="G329" s="305"/>
      <c r="H329" s="305"/>
      <c r="I329" s="305"/>
      <c r="J329" s="305"/>
      <c r="K329" s="305"/>
      <c r="L329" s="305"/>
    </row>
    <row r="330" spans="1:12">
      <c r="A330" s="114"/>
      <c r="B330" s="114"/>
      <c r="C330" s="304"/>
      <c r="D330" s="305"/>
      <c r="E330" s="305"/>
      <c r="F330" s="305"/>
      <c r="G330" s="305"/>
      <c r="H330" s="305"/>
      <c r="I330" s="305"/>
      <c r="J330" s="305"/>
      <c r="K330" s="305"/>
      <c r="L330" s="305"/>
    </row>
    <row r="331" spans="1:12">
      <c r="A331" s="114"/>
      <c r="B331" s="114"/>
      <c r="C331" s="304"/>
      <c r="D331" s="305"/>
      <c r="E331" s="305"/>
      <c r="F331" s="305"/>
      <c r="G331" s="305"/>
      <c r="H331" s="305"/>
      <c r="I331" s="305"/>
      <c r="J331" s="305"/>
      <c r="K331" s="305"/>
      <c r="L331" s="305"/>
    </row>
    <row r="332" spans="1:12">
      <c r="A332" s="114"/>
      <c r="B332" s="114"/>
      <c r="C332" s="304"/>
      <c r="D332" s="305"/>
      <c r="E332" s="305"/>
      <c r="F332" s="305"/>
      <c r="G332" s="305"/>
      <c r="H332" s="305"/>
      <c r="I332" s="305"/>
      <c r="J332" s="305"/>
      <c r="K332" s="305"/>
      <c r="L332" s="305"/>
    </row>
    <row r="333" spans="1:12">
      <c r="A333" s="114"/>
      <c r="B333" s="114"/>
      <c r="C333" s="304"/>
      <c r="D333" s="305"/>
      <c r="E333" s="305"/>
      <c r="F333" s="305"/>
      <c r="G333" s="305"/>
      <c r="H333" s="305"/>
      <c r="I333" s="305"/>
      <c r="J333" s="305"/>
      <c r="K333" s="305"/>
      <c r="L333" s="305"/>
    </row>
    <row r="334" spans="1:12">
      <c r="A334" s="114"/>
      <c r="B334" s="114"/>
      <c r="C334" s="304"/>
      <c r="D334" s="305"/>
      <c r="E334" s="305"/>
      <c r="F334" s="305"/>
      <c r="G334" s="305"/>
      <c r="H334" s="305"/>
      <c r="I334" s="305"/>
      <c r="J334" s="305"/>
      <c r="K334" s="305"/>
      <c r="L334" s="305"/>
    </row>
    <row r="335" spans="1:12">
      <c r="A335" s="114"/>
      <c r="B335" s="114"/>
      <c r="C335" s="304"/>
      <c r="D335" s="305"/>
      <c r="E335" s="305"/>
      <c r="F335" s="305"/>
      <c r="G335" s="305"/>
      <c r="H335" s="305"/>
      <c r="I335" s="305"/>
      <c r="J335" s="305"/>
      <c r="K335" s="305"/>
      <c r="L335" s="305"/>
    </row>
    <row r="336" spans="1:12">
      <c r="A336" s="114"/>
      <c r="B336" s="114"/>
      <c r="C336" s="304"/>
      <c r="D336" s="305"/>
      <c r="E336" s="305"/>
      <c r="F336" s="305"/>
      <c r="G336" s="305"/>
      <c r="H336" s="305"/>
      <c r="I336" s="305"/>
      <c r="J336" s="305"/>
      <c r="K336" s="305"/>
      <c r="L336" s="305"/>
    </row>
    <row r="337" spans="1:12">
      <c r="A337" s="111" t="s">
        <v>152</v>
      </c>
      <c r="B337" s="111"/>
      <c r="C337" s="111"/>
      <c r="D337" s="305"/>
      <c r="E337" s="305"/>
      <c r="F337" s="305"/>
      <c r="G337" s="305"/>
      <c r="H337" s="305"/>
      <c r="I337" s="305"/>
      <c r="J337" s="305"/>
      <c r="K337" s="305"/>
      <c r="L337" s="305"/>
    </row>
    <row r="338" spans="1:12">
      <c r="A338" s="112" t="s">
        <v>153</v>
      </c>
      <c r="B338" s="112"/>
      <c r="C338" s="113"/>
      <c r="D338" s="305"/>
      <c r="E338" s="305"/>
      <c r="F338" s="305"/>
      <c r="G338" s="305"/>
      <c r="H338" s="305"/>
      <c r="I338" s="305"/>
      <c r="J338" s="305"/>
      <c r="K338" s="305"/>
      <c r="L338" s="305"/>
    </row>
    <row r="339" spans="1:12">
      <c r="A339" s="333" t="s">
        <v>122</v>
      </c>
      <c r="B339" s="366" t="s">
        <v>82</v>
      </c>
      <c r="C339" s="367"/>
      <c r="K339" s="114"/>
      <c r="L339" s="114"/>
    </row>
    <row r="340" spans="1:12">
      <c r="A340" s="116"/>
      <c r="B340" s="116"/>
      <c r="C340" s="116"/>
      <c r="K340" s="114"/>
      <c r="L340" s="114"/>
    </row>
    <row r="341" spans="1:12">
      <c r="A341" s="115" t="s">
        <v>123</v>
      </c>
      <c r="B341" s="117" t="s">
        <v>222</v>
      </c>
      <c r="C341" s="116"/>
      <c r="K341" s="114"/>
      <c r="L341" s="114"/>
    </row>
    <row r="342" spans="1:12">
      <c r="A342" s="141"/>
      <c r="B342" s="141"/>
      <c r="C342" s="141"/>
      <c r="K342" s="114"/>
      <c r="L342" s="114"/>
    </row>
    <row r="343" spans="1:12" ht="22.5">
      <c r="A343" s="118" t="s">
        <v>155</v>
      </c>
      <c r="B343" s="362" t="s">
        <v>156</v>
      </c>
      <c r="C343" s="363"/>
      <c r="D343" s="37"/>
    </row>
    <row r="344" spans="1:12">
      <c r="A344" s="119" t="s">
        <v>216</v>
      </c>
      <c r="B344" s="120" t="s">
        <v>68</v>
      </c>
      <c r="C344" s="121"/>
      <c r="D344" s="122"/>
      <c r="E344" s="123" t="s">
        <v>157</v>
      </c>
      <c r="F344" s="124"/>
      <c r="G344" s="122"/>
      <c r="H344" s="123" t="s">
        <v>158</v>
      </c>
      <c r="I344" s="124"/>
      <c r="J344" s="122"/>
      <c r="K344" s="123" t="s">
        <v>159</v>
      </c>
      <c r="L344" s="124"/>
    </row>
    <row r="345" spans="1:12">
      <c r="A345" s="125"/>
      <c r="B345" s="126"/>
      <c r="C345" s="126"/>
      <c r="D345" s="127" t="s">
        <v>160</v>
      </c>
      <c r="E345" s="127" t="s">
        <v>161</v>
      </c>
      <c r="F345" s="128" t="s">
        <v>160</v>
      </c>
      <c r="G345" s="127" t="s">
        <v>160</v>
      </c>
      <c r="H345" s="127" t="s">
        <v>161</v>
      </c>
      <c r="I345" s="128" t="s">
        <v>160</v>
      </c>
      <c r="J345" s="127" t="s">
        <v>160</v>
      </c>
      <c r="K345" s="127" t="s">
        <v>162</v>
      </c>
      <c r="L345" s="128" t="s">
        <v>160</v>
      </c>
    </row>
    <row r="346" spans="1:12">
      <c r="A346" s="129"/>
      <c r="B346" s="130"/>
      <c r="C346" s="130"/>
      <c r="D346" s="131" t="s">
        <v>163</v>
      </c>
      <c r="E346" s="131" t="s">
        <v>164</v>
      </c>
      <c r="F346" s="132" t="s">
        <v>165</v>
      </c>
      <c r="G346" s="131" t="s">
        <v>166</v>
      </c>
      <c r="H346" s="131" t="s">
        <v>164</v>
      </c>
      <c r="I346" s="132" t="s">
        <v>165</v>
      </c>
      <c r="J346" s="131" t="s">
        <v>166</v>
      </c>
      <c r="K346" s="131" t="s">
        <v>164</v>
      </c>
      <c r="L346" s="132" t="s">
        <v>165</v>
      </c>
    </row>
    <row r="347" spans="1:12">
      <c r="A347" s="133" t="s">
        <v>167</v>
      </c>
      <c r="B347" s="134" t="s">
        <v>130</v>
      </c>
      <c r="C347" s="135"/>
      <c r="D347" s="136">
        <v>9252</v>
      </c>
      <c r="E347" s="136">
        <v>0</v>
      </c>
      <c r="F347" s="136">
        <f>D347</f>
        <v>9252</v>
      </c>
      <c r="G347" s="136">
        <v>9532</v>
      </c>
      <c r="H347" s="136">
        <v>0</v>
      </c>
      <c r="I347" s="136">
        <f>G347</f>
        <v>9532</v>
      </c>
      <c r="J347" s="136">
        <v>9818</v>
      </c>
      <c r="K347" s="136">
        <v>0</v>
      </c>
      <c r="L347" s="136">
        <f>J347</f>
        <v>9818</v>
      </c>
    </row>
    <row r="348" spans="1:12">
      <c r="A348" s="133" t="s">
        <v>168</v>
      </c>
      <c r="B348" s="134" t="s">
        <v>169</v>
      </c>
      <c r="C348" s="135"/>
      <c r="D348" s="136">
        <v>1610</v>
      </c>
      <c r="E348" s="136">
        <v>0</v>
      </c>
      <c r="F348" s="136">
        <f t="shared" ref="F348:F349" si="40">D348</f>
        <v>1610</v>
      </c>
      <c r="G348" s="136">
        <v>1658</v>
      </c>
      <c r="H348" s="136">
        <v>0</v>
      </c>
      <c r="I348" s="136">
        <f t="shared" ref="I348:I349" si="41">G348</f>
        <v>1658</v>
      </c>
      <c r="J348" s="136">
        <v>1707</v>
      </c>
      <c r="K348" s="136">
        <v>0</v>
      </c>
      <c r="L348" s="136">
        <f t="shared" ref="L348:L349" si="42">J348</f>
        <v>1707</v>
      </c>
    </row>
    <row r="349" spans="1:12">
      <c r="A349" s="133" t="s">
        <v>170</v>
      </c>
      <c r="B349" s="134" t="s">
        <v>171</v>
      </c>
      <c r="C349" s="135"/>
      <c r="D349" s="136">
        <v>2430</v>
      </c>
      <c r="E349" s="136">
        <v>0</v>
      </c>
      <c r="F349" s="136">
        <f t="shared" si="40"/>
        <v>2430</v>
      </c>
      <c r="G349" s="136">
        <v>2502</v>
      </c>
      <c r="H349" s="136">
        <v>0</v>
      </c>
      <c r="I349" s="136">
        <f t="shared" si="41"/>
        <v>2502</v>
      </c>
      <c r="J349" s="136">
        <v>2600</v>
      </c>
      <c r="K349" s="136">
        <v>0</v>
      </c>
      <c r="L349" s="136">
        <f t="shared" si="42"/>
        <v>2600</v>
      </c>
    </row>
    <row r="350" spans="1:12">
      <c r="A350" s="133" t="s">
        <v>172</v>
      </c>
      <c r="B350" s="134" t="s">
        <v>173</v>
      </c>
      <c r="C350" s="135"/>
      <c r="D350" s="136">
        <v>0</v>
      </c>
      <c r="E350" s="136">
        <v>0</v>
      </c>
      <c r="F350" s="136">
        <v>0</v>
      </c>
      <c r="G350" s="136">
        <v>0</v>
      </c>
      <c r="H350" s="136">
        <v>0</v>
      </c>
      <c r="I350" s="136">
        <v>0</v>
      </c>
      <c r="J350" s="136">
        <v>0</v>
      </c>
      <c r="K350" s="136">
        <v>0</v>
      </c>
      <c r="L350" s="136">
        <v>0</v>
      </c>
    </row>
    <row r="351" spans="1:12">
      <c r="A351" s="133" t="s">
        <v>174</v>
      </c>
      <c r="B351" s="134" t="s">
        <v>175</v>
      </c>
      <c r="C351" s="135"/>
      <c r="D351" s="136">
        <v>0</v>
      </c>
      <c r="E351" s="136">
        <v>0</v>
      </c>
      <c r="F351" s="136">
        <v>0</v>
      </c>
      <c r="G351" s="136">
        <v>0</v>
      </c>
      <c r="H351" s="136">
        <v>0</v>
      </c>
      <c r="I351" s="136">
        <v>0</v>
      </c>
      <c r="J351" s="136">
        <v>0</v>
      </c>
      <c r="K351" s="136">
        <v>0</v>
      </c>
      <c r="L351" s="136">
        <v>0</v>
      </c>
    </row>
    <row r="352" spans="1:12">
      <c r="A352" s="133" t="s">
        <v>176</v>
      </c>
      <c r="B352" s="134" t="s">
        <v>177</v>
      </c>
      <c r="C352" s="135"/>
      <c r="D352" s="136">
        <v>0</v>
      </c>
      <c r="E352" s="136">
        <v>0</v>
      </c>
      <c r="F352" s="136">
        <v>0</v>
      </c>
      <c r="G352" s="136">
        <v>0</v>
      </c>
      <c r="H352" s="136">
        <v>0</v>
      </c>
      <c r="I352" s="136">
        <v>0</v>
      </c>
      <c r="J352" s="136">
        <v>0</v>
      </c>
      <c r="K352" s="136">
        <v>0</v>
      </c>
      <c r="L352" s="136">
        <v>0</v>
      </c>
    </row>
    <row r="353" spans="1:12">
      <c r="A353" s="133" t="s">
        <v>178</v>
      </c>
      <c r="B353" s="134" t="s">
        <v>179</v>
      </c>
      <c r="C353" s="135"/>
      <c r="D353" s="136">
        <v>0</v>
      </c>
      <c r="E353" s="136">
        <v>0</v>
      </c>
      <c r="F353" s="136">
        <v>0</v>
      </c>
      <c r="G353" s="136">
        <v>0</v>
      </c>
      <c r="H353" s="136">
        <v>0</v>
      </c>
      <c r="I353" s="136">
        <v>0</v>
      </c>
      <c r="J353" s="136">
        <v>0</v>
      </c>
      <c r="K353" s="136">
        <v>0</v>
      </c>
      <c r="L353" s="136">
        <v>0</v>
      </c>
    </row>
    <row r="354" spans="1:12">
      <c r="A354" s="133" t="s">
        <v>180</v>
      </c>
      <c r="B354" s="134" t="s">
        <v>181</v>
      </c>
      <c r="C354" s="135"/>
      <c r="D354" s="136">
        <v>0</v>
      </c>
      <c r="E354" s="136">
        <v>0</v>
      </c>
      <c r="F354" s="136">
        <v>0</v>
      </c>
      <c r="G354" s="136">
        <v>0</v>
      </c>
      <c r="H354" s="136">
        <v>0</v>
      </c>
      <c r="I354" s="136">
        <v>0</v>
      </c>
      <c r="J354" s="136">
        <v>0</v>
      </c>
      <c r="K354" s="136">
        <v>0</v>
      </c>
      <c r="L354" s="136">
        <v>0</v>
      </c>
    </row>
    <row r="355" spans="1:12">
      <c r="A355" s="133" t="s">
        <v>180</v>
      </c>
      <c r="B355" s="134" t="s">
        <v>182</v>
      </c>
      <c r="C355" s="135"/>
      <c r="D355" s="136">
        <v>0</v>
      </c>
      <c r="E355" s="136">
        <v>0</v>
      </c>
      <c r="F355" s="136">
        <v>0</v>
      </c>
      <c r="G355" s="136">
        <v>0</v>
      </c>
      <c r="H355" s="136">
        <v>0</v>
      </c>
      <c r="I355" s="136">
        <v>0</v>
      </c>
      <c r="J355" s="136">
        <v>0</v>
      </c>
      <c r="K355" s="136">
        <v>0</v>
      </c>
      <c r="L355" s="136">
        <v>0</v>
      </c>
    </row>
    <row r="356" spans="1:12">
      <c r="A356" s="133" t="s">
        <v>183</v>
      </c>
      <c r="B356" s="134" t="s">
        <v>184</v>
      </c>
      <c r="C356" s="135"/>
      <c r="D356" s="136">
        <v>0</v>
      </c>
      <c r="E356" s="136">
        <v>0</v>
      </c>
      <c r="F356" s="136">
        <v>0</v>
      </c>
      <c r="G356" s="136">
        <v>0</v>
      </c>
      <c r="H356" s="136">
        <v>0</v>
      </c>
      <c r="I356" s="136">
        <v>0</v>
      </c>
      <c r="J356" s="136">
        <v>0</v>
      </c>
      <c r="K356" s="136">
        <v>0</v>
      </c>
      <c r="L356" s="136">
        <v>0</v>
      </c>
    </row>
    <row r="357" spans="1:12">
      <c r="A357" s="133" t="s">
        <v>183</v>
      </c>
      <c r="B357" s="134" t="s">
        <v>185</v>
      </c>
      <c r="C357" s="135"/>
      <c r="D357" s="136">
        <v>0</v>
      </c>
      <c r="E357" s="136">
        <v>0</v>
      </c>
      <c r="F357" s="136">
        <v>0</v>
      </c>
      <c r="G357" s="136">
        <v>0</v>
      </c>
      <c r="H357" s="136">
        <v>0</v>
      </c>
      <c r="I357" s="136">
        <v>0</v>
      </c>
      <c r="J357" s="136">
        <v>0</v>
      </c>
      <c r="K357" s="136">
        <v>0</v>
      </c>
      <c r="L357" s="136">
        <v>0</v>
      </c>
    </row>
    <row r="358" spans="1:12">
      <c r="A358" s="133" t="s">
        <v>186</v>
      </c>
      <c r="B358" s="134" t="s">
        <v>187</v>
      </c>
      <c r="C358" s="135"/>
      <c r="D358" s="136">
        <v>0</v>
      </c>
      <c r="E358" s="136">
        <v>0</v>
      </c>
      <c r="F358" s="136">
        <v>0</v>
      </c>
      <c r="G358" s="136">
        <v>0</v>
      </c>
      <c r="H358" s="136">
        <v>0</v>
      </c>
      <c r="I358" s="136">
        <v>0</v>
      </c>
      <c r="J358" s="136">
        <v>0</v>
      </c>
      <c r="K358" s="136">
        <v>0</v>
      </c>
      <c r="L358" s="136">
        <v>0</v>
      </c>
    </row>
    <row r="359" spans="1:12">
      <c r="C359" s="137" t="s">
        <v>188</v>
      </c>
      <c r="D359" s="138">
        <f t="shared" ref="D359:L359" si="43">SUM(D347:D358)</f>
        <v>13292</v>
      </c>
      <c r="E359" s="138">
        <f t="shared" si="43"/>
        <v>0</v>
      </c>
      <c r="F359" s="138">
        <f t="shared" si="43"/>
        <v>13292</v>
      </c>
      <c r="G359" s="138">
        <f t="shared" si="43"/>
        <v>13692</v>
      </c>
      <c r="H359" s="138">
        <f t="shared" si="43"/>
        <v>0</v>
      </c>
      <c r="I359" s="138">
        <f t="shared" si="43"/>
        <v>13692</v>
      </c>
      <c r="J359" s="138">
        <f t="shared" si="43"/>
        <v>14125</v>
      </c>
      <c r="K359" s="138">
        <f t="shared" si="43"/>
        <v>0</v>
      </c>
      <c r="L359" s="138">
        <f t="shared" si="43"/>
        <v>14125</v>
      </c>
    </row>
    <row r="360" spans="1:12">
      <c r="A360" s="141"/>
      <c r="B360" s="141"/>
      <c r="C360" s="141"/>
      <c r="K360" s="114"/>
      <c r="L360" s="114"/>
    </row>
    <row r="361" spans="1:12">
      <c r="A361" s="141"/>
      <c r="B361" s="141"/>
      <c r="C361" s="141"/>
      <c r="K361" s="114"/>
      <c r="L361" s="114"/>
    </row>
    <row r="362" spans="1:12">
      <c r="A362" s="141"/>
      <c r="B362" s="141"/>
      <c r="C362" s="141"/>
      <c r="K362" s="114"/>
      <c r="L362" s="114"/>
    </row>
    <row r="363" spans="1:12">
      <c r="A363" s="141"/>
      <c r="B363" s="141"/>
      <c r="C363" s="141"/>
      <c r="K363" s="114"/>
      <c r="L363" s="114"/>
    </row>
    <row r="364" spans="1:12">
      <c r="A364" s="141"/>
      <c r="B364" s="141"/>
      <c r="C364" s="141"/>
      <c r="K364" s="114"/>
      <c r="L364" s="114"/>
    </row>
    <row r="365" spans="1:12">
      <c r="A365" s="141"/>
      <c r="B365" s="141"/>
      <c r="C365" s="141"/>
      <c r="K365" s="114"/>
      <c r="L365" s="114"/>
    </row>
    <row r="366" spans="1:12">
      <c r="A366" s="141"/>
      <c r="B366" s="141"/>
      <c r="C366" s="141"/>
      <c r="K366" s="114"/>
      <c r="L366" s="114"/>
    </row>
    <row r="367" spans="1:12">
      <c r="A367" s="141"/>
      <c r="B367" s="141"/>
      <c r="C367" s="141"/>
      <c r="K367" s="114"/>
      <c r="L367" s="114"/>
    </row>
    <row r="368" spans="1:12">
      <c r="A368" s="141"/>
      <c r="B368" s="141"/>
      <c r="C368" s="141"/>
      <c r="K368" s="114"/>
      <c r="L368" s="114"/>
    </row>
    <row r="369" spans="1:12">
      <c r="A369" s="141"/>
      <c r="B369" s="141"/>
      <c r="C369" s="141"/>
      <c r="K369" s="114"/>
      <c r="L369" s="114"/>
    </row>
    <row r="370" spans="1:12">
      <c r="A370" s="141"/>
      <c r="B370" s="141"/>
      <c r="C370" s="141"/>
      <c r="K370" s="114"/>
      <c r="L370" s="114"/>
    </row>
    <row r="371" spans="1:12">
      <c r="A371" s="111" t="s">
        <v>152</v>
      </c>
      <c r="B371" s="111"/>
      <c r="C371" s="111"/>
      <c r="K371" s="114"/>
      <c r="L371" s="114"/>
    </row>
    <row r="372" spans="1:12">
      <c r="A372" s="112" t="s">
        <v>153</v>
      </c>
      <c r="B372" s="112"/>
      <c r="C372" s="113"/>
      <c r="K372" s="114"/>
      <c r="L372" s="114"/>
    </row>
    <row r="373" spans="1:12">
      <c r="A373" s="115" t="s">
        <v>122</v>
      </c>
      <c r="B373" s="298" t="s">
        <v>439</v>
      </c>
      <c r="C373" s="299"/>
      <c r="K373" s="114"/>
      <c r="L373" s="114"/>
    </row>
    <row r="374" spans="1:12">
      <c r="A374" s="116"/>
      <c r="B374" s="116"/>
      <c r="C374" s="116"/>
      <c r="K374" s="114"/>
      <c r="L374" s="114"/>
    </row>
    <row r="375" spans="1:12">
      <c r="A375" s="115" t="s">
        <v>123</v>
      </c>
      <c r="B375" s="117" t="s">
        <v>222</v>
      </c>
      <c r="C375" s="116"/>
      <c r="K375" s="114"/>
      <c r="L375" s="114"/>
    </row>
    <row r="376" spans="1:12" ht="22.5">
      <c r="A376" s="118" t="s">
        <v>155</v>
      </c>
      <c r="B376" s="362" t="s">
        <v>156</v>
      </c>
      <c r="C376" s="363"/>
      <c r="D376" s="37"/>
    </row>
    <row r="377" spans="1:12">
      <c r="A377" s="119" t="s">
        <v>437</v>
      </c>
      <c r="B377" s="120" t="s">
        <v>438</v>
      </c>
      <c r="C377" s="121"/>
      <c r="D377" s="122"/>
      <c r="E377" s="123" t="s">
        <v>157</v>
      </c>
      <c r="F377" s="124"/>
      <c r="G377" s="122"/>
      <c r="H377" s="123" t="s">
        <v>158</v>
      </c>
      <c r="I377" s="124"/>
      <c r="J377" s="122"/>
      <c r="K377" s="123" t="s">
        <v>159</v>
      </c>
      <c r="L377" s="124"/>
    </row>
    <row r="378" spans="1:12">
      <c r="A378" s="125"/>
      <c r="B378" s="126"/>
      <c r="C378" s="126"/>
      <c r="D378" s="127" t="s">
        <v>160</v>
      </c>
      <c r="E378" s="127" t="s">
        <v>161</v>
      </c>
      <c r="F378" s="128" t="s">
        <v>160</v>
      </c>
      <c r="G378" s="127" t="s">
        <v>160</v>
      </c>
      <c r="H378" s="127" t="s">
        <v>161</v>
      </c>
      <c r="I378" s="128" t="s">
        <v>160</v>
      </c>
      <c r="J378" s="127" t="s">
        <v>160</v>
      </c>
      <c r="K378" s="127" t="s">
        <v>162</v>
      </c>
      <c r="L378" s="128" t="s">
        <v>160</v>
      </c>
    </row>
    <row r="379" spans="1:12">
      <c r="A379" s="129"/>
      <c r="B379" s="130"/>
      <c r="C379" s="130"/>
      <c r="D379" s="131" t="s">
        <v>163</v>
      </c>
      <c r="E379" s="131" t="s">
        <v>164</v>
      </c>
      <c r="F379" s="132" t="s">
        <v>165</v>
      </c>
      <c r="G379" s="131" t="s">
        <v>166</v>
      </c>
      <c r="H379" s="131" t="s">
        <v>164</v>
      </c>
      <c r="I379" s="132" t="s">
        <v>165</v>
      </c>
      <c r="J379" s="131" t="s">
        <v>166</v>
      </c>
      <c r="K379" s="131" t="s">
        <v>164</v>
      </c>
      <c r="L379" s="132" t="s">
        <v>165</v>
      </c>
    </row>
    <row r="380" spans="1:12">
      <c r="A380" s="133" t="s">
        <v>167</v>
      </c>
      <c r="B380" s="134" t="s">
        <v>130</v>
      </c>
      <c r="C380" s="135"/>
      <c r="D380" s="136">
        <v>26018</v>
      </c>
      <c r="E380" s="136">
        <v>0</v>
      </c>
      <c r="F380" s="136">
        <f>D380</f>
        <v>26018</v>
      </c>
      <c r="G380" s="136">
        <v>26903</v>
      </c>
      <c r="H380" s="136">
        <v>0</v>
      </c>
      <c r="I380" s="136">
        <f>G380</f>
        <v>26903</v>
      </c>
      <c r="J380" s="136">
        <v>27818</v>
      </c>
      <c r="K380" s="136">
        <v>0</v>
      </c>
      <c r="L380" s="136">
        <f>J380</f>
        <v>27818</v>
      </c>
    </row>
    <row r="381" spans="1:12">
      <c r="A381" s="133" t="s">
        <v>168</v>
      </c>
      <c r="B381" s="134" t="s">
        <v>169</v>
      </c>
      <c r="C381" s="135"/>
      <c r="D381" s="136">
        <v>4346</v>
      </c>
      <c r="E381" s="136">
        <v>0</v>
      </c>
      <c r="F381" s="136">
        <f t="shared" ref="F381:F383" si="44">D381</f>
        <v>4346</v>
      </c>
      <c r="G381" s="136">
        <v>4493</v>
      </c>
      <c r="H381" s="136">
        <v>0</v>
      </c>
      <c r="I381" s="136">
        <f t="shared" ref="I381:I390" si="45">G381</f>
        <v>4493</v>
      </c>
      <c r="J381" s="136">
        <v>4646</v>
      </c>
      <c r="K381" s="136">
        <v>0</v>
      </c>
      <c r="L381" s="136">
        <f t="shared" ref="L381:L391" si="46">J381</f>
        <v>4646</v>
      </c>
    </row>
    <row r="382" spans="1:12">
      <c r="A382" s="133" t="s">
        <v>170</v>
      </c>
      <c r="B382" s="134" t="s">
        <v>171</v>
      </c>
      <c r="C382" s="135"/>
      <c r="D382" s="136">
        <v>13305</v>
      </c>
      <c r="E382" s="136">
        <v>0</v>
      </c>
      <c r="F382" s="136">
        <f t="shared" si="44"/>
        <v>13305</v>
      </c>
      <c r="G382" s="136">
        <v>14103</v>
      </c>
      <c r="H382" s="136">
        <v>0</v>
      </c>
      <c r="I382" s="136">
        <f t="shared" si="45"/>
        <v>14103</v>
      </c>
      <c r="J382" s="136">
        <v>14949</v>
      </c>
      <c r="K382" s="136">
        <v>0</v>
      </c>
      <c r="L382" s="136">
        <f t="shared" si="46"/>
        <v>14949</v>
      </c>
    </row>
    <row r="383" spans="1:12">
      <c r="A383" s="133" t="s">
        <v>172</v>
      </c>
      <c r="B383" s="134" t="s">
        <v>173</v>
      </c>
      <c r="C383" s="135"/>
      <c r="D383" s="136">
        <v>0</v>
      </c>
      <c r="E383" s="136">
        <v>0</v>
      </c>
      <c r="F383" s="136">
        <f t="shared" si="44"/>
        <v>0</v>
      </c>
      <c r="G383" s="136">
        <v>0</v>
      </c>
      <c r="H383" s="136">
        <v>0</v>
      </c>
      <c r="I383" s="136">
        <f t="shared" si="45"/>
        <v>0</v>
      </c>
      <c r="J383" s="136">
        <v>0</v>
      </c>
      <c r="K383" s="136">
        <v>0</v>
      </c>
      <c r="L383" s="136">
        <f t="shared" si="46"/>
        <v>0</v>
      </c>
    </row>
    <row r="384" spans="1:12">
      <c r="A384" s="133" t="s">
        <v>174</v>
      </c>
      <c r="B384" s="134" t="s">
        <v>175</v>
      </c>
      <c r="C384" s="135"/>
      <c r="D384" s="136">
        <v>0</v>
      </c>
      <c r="E384" s="136">
        <v>0</v>
      </c>
      <c r="F384" s="136">
        <v>0</v>
      </c>
      <c r="G384" s="136">
        <v>0</v>
      </c>
      <c r="H384" s="136">
        <v>0</v>
      </c>
      <c r="I384" s="136">
        <f t="shared" si="45"/>
        <v>0</v>
      </c>
      <c r="J384" s="136">
        <v>0</v>
      </c>
      <c r="K384" s="136">
        <v>0</v>
      </c>
      <c r="L384" s="136">
        <f t="shared" si="46"/>
        <v>0</v>
      </c>
    </row>
    <row r="385" spans="1:12">
      <c r="A385" s="133" t="s">
        <v>176</v>
      </c>
      <c r="B385" s="134" t="s">
        <v>177</v>
      </c>
      <c r="C385" s="135"/>
      <c r="D385" s="136">
        <v>0</v>
      </c>
      <c r="E385" s="136">
        <v>0</v>
      </c>
      <c r="F385" s="136">
        <v>0</v>
      </c>
      <c r="G385" s="136">
        <v>0</v>
      </c>
      <c r="H385" s="136">
        <v>0</v>
      </c>
      <c r="I385" s="136">
        <f t="shared" si="45"/>
        <v>0</v>
      </c>
      <c r="J385" s="136">
        <v>0</v>
      </c>
      <c r="K385" s="136">
        <v>0</v>
      </c>
      <c r="L385" s="136">
        <f t="shared" si="46"/>
        <v>0</v>
      </c>
    </row>
    <row r="386" spans="1:12">
      <c r="A386" s="133" t="s">
        <v>178</v>
      </c>
      <c r="B386" s="134" t="s">
        <v>179</v>
      </c>
      <c r="C386" s="135"/>
      <c r="D386" s="136">
        <v>0</v>
      </c>
      <c r="E386" s="136">
        <v>0</v>
      </c>
      <c r="F386" s="136">
        <v>0</v>
      </c>
      <c r="G386" s="136">
        <v>0</v>
      </c>
      <c r="H386" s="136">
        <v>0</v>
      </c>
      <c r="I386" s="136">
        <f t="shared" si="45"/>
        <v>0</v>
      </c>
      <c r="J386" s="136">
        <v>0</v>
      </c>
      <c r="K386" s="136">
        <v>0</v>
      </c>
      <c r="L386" s="136">
        <f t="shared" si="46"/>
        <v>0</v>
      </c>
    </row>
    <row r="387" spans="1:12">
      <c r="A387" s="133" t="s">
        <v>180</v>
      </c>
      <c r="B387" s="134" t="s">
        <v>181</v>
      </c>
      <c r="C387" s="135"/>
      <c r="D387" s="136">
        <v>0</v>
      </c>
      <c r="E387" s="136">
        <v>0</v>
      </c>
      <c r="F387" s="136">
        <v>0</v>
      </c>
      <c r="G387" s="136">
        <v>0</v>
      </c>
      <c r="H387" s="136">
        <v>0</v>
      </c>
      <c r="I387" s="136">
        <f t="shared" si="45"/>
        <v>0</v>
      </c>
      <c r="J387" s="136">
        <v>0</v>
      </c>
      <c r="K387" s="136">
        <v>0</v>
      </c>
      <c r="L387" s="136">
        <f t="shared" si="46"/>
        <v>0</v>
      </c>
    </row>
    <row r="388" spans="1:12">
      <c r="A388" s="133" t="s">
        <v>180</v>
      </c>
      <c r="B388" s="134" t="s">
        <v>182</v>
      </c>
      <c r="C388" s="135"/>
      <c r="D388" s="136">
        <v>0</v>
      </c>
      <c r="E388" s="136">
        <v>0</v>
      </c>
      <c r="F388" s="136">
        <v>0</v>
      </c>
      <c r="G388" s="136">
        <v>0</v>
      </c>
      <c r="H388" s="136">
        <v>0</v>
      </c>
      <c r="I388" s="136">
        <f t="shared" si="45"/>
        <v>0</v>
      </c>
      <c r="J388" s="136">
        <v>0</v>
      </c>
      <c r="K388" s="136">
        <v>0</v>
      </c>
      <c r="L388" s="136">
        <f t="shared" si="46"/>
        <v>0</v>
      </c>
    </row>
    <row r="389" spans="1:12">
      <c r="A389" s="133" t="s">
        <v>183</v>
      </c>
      <c r="B389" s="134" t="s">
        <v>184</v>
      </c>
      <c r="C389" s="135"/>
      <c r="D389" s="136">
        <v>0</v>
      </c>
      <c r="E389" s="136">
        <v>0</v>
      </c>
      <c r="F389" s="136">
        <v>0</v>
      </c>
      <c r="G389" s="136">
        <v>0</v>
      </c>
      <c r="H389" s="136">
        <v>0</v>
      </c>
      <c r="I389" s="136">
        <f t="shared" si="45"/>
        <v>0</v>
      </c>
      <c r="J389" s="136">
        <v>0</v>
      </c>
      <c r="K389" s="136">
        <v>0</v>
      </c>
      <c r="L389" s="136">
        <f t="shared" si="46"/>
        <v>0</v>
      </c>
    </row>
    <row r="390" spans="1:12">
      <c r="A390" s="133" t="s">
        <v>183</v>
      </c>
      <c r="B390" s="134" t="s">
        <v>185</v>
      </c>
      <c r="C390" s="135"/>
      <c r="D390" s="136">
        <v>0</v>
      </c>
      <c r="E390" s="136">
        <v>0</v>
      </c>
      <c r="F390" s="136">
        <v>0</v>
      </c>
      <c r="G390" s="136">
        <v>0</v>
      </c>
      <c r="H390" s="136">
        <v>0</v>
      </c>
      <c r="I390" s="136">
        <f t="shared" si="45"/>
        <v>0</v>
      </c>
      <c r="J390" s="136">
        <v>0</v>
      </c>
      <c r="K390" s="136">
        <v>0</v>
      </c>
      <c r="L390" s="136">
        <f t="shared" si="46"/>
        <v>0</v>
      </c>
    </row>
    <row r="391" spans="1:12">
      <c r="A391" s="133" t="s">
        <v>186</v>
      </c>
      <c r="B391" s="134" t="s">
        <v>187</v>
      </c>
      <c r="C391" s="135"/>
      <c r="D391" s="136">
        <v>0</v>
      </c>
      <c r="E391" s="136">
        <v>0</v>
      </c>
      <c r="F391" s="136">
        <v>0</v>
      </c>
      <c r="G391" s="136">
        <v>0</v>
      </c>
      <c r="H391" s="136">
        <v>0</v>
      </c>
      <c r="I391" s="136">
        <v>0</v>
      </c>
      <c r="J391" s="136">
        <v>0</v>
      </c>
      <c r="K391" s="136">
        <v>0</v>
      </c>
      <c r="L391" s="136">
        <f t="shared" si="46"/>
        <v>0</v>
      </c>
    </row>
    <row r="392" spans="1:12">
      <c r="C392" s="137" t="s">
        <v>188</v>
      </c>
      <c r="D392" s="138">
        <f t="shared" ref="D392:L392" si="47">SUM(D380:D391)</f>
        <v>43669</v>
      </c>
      <c r="E392" s="138">
        <f t="shared" si="47"/>
        <v>0</v>
      </c>
      <c r="F392" s="138">
        <f t="shared" si="47"/>
        <v>43669</v>
      </c>
      <c r="G392" s="138">
        <f t="shared" si="47"/>
        <v>45499</v>
      </c>
      <c r="H392" s="138">
        <f t="shared" si="47"/>
        <v>0</v>
      </c>
      <c r="I392" s="138">
        <f t="shared" si="47"/>
        <v>45499</v>
      </c>
      <c r="J392" s="138">
        <f t="shared" si="47"/>
        <v>47413</v>
      </c>
      <c r="K392" s="138">
        <f t="shared" si="47"/>
        <v>0</v>
      </c>
      <c r="L392" s="138">
        <f t="shared" si="47"/>
        <v>47413</v>
      </c>
    </row>
    <row r="393" spans="1:12">
      <c r="A393" s="141"/>
      <c r="B393" s="141"/>
      <c r="C393" s="141"/>
      <c r="K393" s="114"/>
      <c r="L393" s="114"/>
    </row>
    <row r="394" spans="1:12">
      <c r="A394" s="141"/>
      <c r="B394" s="141"/>
      <c r="C394" s="141"/>
      <c r="K394" s="114"/>
      <c r="L394" s="114"/>
    </row>
    <row r="395" spans="1:12">
      <c r="A395" s="141"/>
      <c r="B395" s="141"/>
      <c r="C395" s="141"/>
      <c r="K395" s="114"/>
      <c r="L395" s="114"/>
    </row>
    <row r="396" spans="1:12">
      <c r="A396" s="141"/>
      <c r="B396" s="141"/>
      <c r="C396" s="141"/>
      <c r="K396" s="114"/>
      <c r="L396" s="114"/>
    </row>
    <row r="397" spans="1:12">
      <c r="A397" s="141"/>
      <c r="B397" s="141"/>
      <c r="C397" s="141"/>
      <c r="K397" s="114"/>
      <c r="L397" s="114"/>
    </row>
    <row r="398" spans="1:12">
      <c r="A398" s="141"/>
      <c r="B398" s="141"/>
      <c r="C398" s="141"/>
      <c r="K398" s="114"/>
      <c r="L398" s="114"/>
    </row>
    <row r="399" spans="1:12">
      <c r="A399" s="141"/>
      <c r="B399" s="141"/>
      <c r="C399" s="141"/>
      <c r="K399" s="114"/>
      <c r="L399" s="114"/>
    </row>
    <row r="400" spans="1:12">
      <c r="A400" s="141"/>
      <c r="B400" s="141"/>
      <c r="C400" s="141"/>
      <c r="K400" s="114"/>
      <c r="L400" s="114"/>
    </row>
    <row r="401" spans="1:12">
      <c r="A401" s="141"/>
      <c r="B401" s="141"/>
      <c r="C401" s="141"/>
      <c r="K401" s="114"/>
      <c r="L401" s="114"/>
    </row>
    <row r="402" spans="1:12">
      <c r="A402" s="141"/>
      <c r="B402" s="141"/>
      <c r="C402" s="141"/>
      <c r="K402" s="114"/>
      <c r="L402" s="114"/>
    </row>
    <row r="403" spans="1:12">
      <c r="A403" s="141"/>
      <c r="B403" s="141"/>
      <c r="C403" s="141"/>
      <c r="K403" s="114"/>
      <c r="L403" s="114"/>
    </row>
    <row r="404" spans="1:12">
      <c r="A404" s="141"/>
      <c r="B404" s="141"/>
      <c r="C404" s="141"/>
      <c r="K404" s="114"/>
      <c r="L404" s="114"/>
    </row>
    <row r="405" spans="1:12">
      <c r="A405" s="111" t="s">
        <v>152</v>
      </c>
      <c r="B405" s="111"/>
      <c r="C405" s="111"/>
      <c r="K405" s="114"/>
      <c r="L405" s="114"/>
    </row>
    <row r="406" spans="1:12">
      <c r="A406" s="112" t="s">
        <v>153</v>
      </c>
      <c r="B406" s="112"/>
      <c r="C406" s="113"/>
      <c r="K406" s="114"/>
      <c r="L406" s="114"/>
    </row>
    <row r="407" spans="1:12">
      <c r="A407" s="141"/>
      <c r="B407" s="141"/>
      <c r="C407" s="141"/>
      <c r="K407" s="114"/>
      <c r="L407" s="114"/>
    </row>
    <row r="408" spans="1:12">
      <c r="A408" s="115" t="s">
        <v>122</v>
      </c>
      <c r="B408" s="360" t="s">
        <v>82</v>
      </c>
      <c r="C408" s="361"/>
      <c r="K408" s="114"/>
      <c r="L408" s="114"/>
    </row>
    <row r="409" spans="1:12">
      <c r="A409" s="115" t="s">
        <v>123</v>
      </c>
      <c r="B409" s="117" t="s">
        <v>222</v>
      </c>
      <c r="C409" s="116"/>
      <c r="K409" s="114"/>
      <c r="L409" s="114"/>
    </row>
    <row r="410" spans="1:12" ht="22.5">
      <c r="A410" s="118" t="s">
        <v>155</v>
      </c>
      <c r="B410" s="362" t="s">
        <v>156</v>
      </c>
      <c r="C410" s="363"/>
      <c r="D410" s="37"/>
    </row>
    <row r="411" spans="1:12">
      <c r="A411" s="119" t="s">
        <v>221</v>
      </c>
      <c r="B411" s="120" t="s">
        <v>446</v>
      </c>
      <c r="C411" s="121"/>
      <c r="D411" s="122"/>
      <c r="E411" s="123" t="s">
        <v>157</v>
      </c>
      <c r="F411" s="124"/>
      <c r="G411" s="122"/>
      <c r="H411" s="123" t="s">
        <v>158</v>
      </c>
      <c r="I411" s="124"/>
      <c r="J411" s="122"/>
      <c r="K411" s="123" t="s">
        <v>159</v>
      </c>
      <c r="L411" s="124"/>
    </row>
    <row r="412" spans="1:12">
      <c r="A412" s="125"/>
      <c r="B412" s="126"/>
      <c r="C412" s="126"/>
      <c r="D412" s="127" t="s">
        <v>160</v>
      </c>
      <c r="E412" s="127" t="s">
        <v>161</v>
      </c>
      <c r="F412" s="128" t="s">
        <v>160</v>
      </c>
      <c r="G412" s="127" t="s">
        <v>160</v>
      </c>
      <c r="H412" s="127" t="s">
        <v>161</v>
      </c>
      <c r="I412" s="128" t="s">
        <v>160</v>
      </c>
      <c r="J412" s="127" t="s">
        <v>160</v>
      </c>
      <c r="K412" s="127" t="s">
        <v>162</v>
      </c>
      <c r="L412" s="128" t="s">
        <v>160</v>
      </c>
    </row>
    <row r="413" spans="1:12">
      <c r="A413" s="129"/>
      <c r="B413" s="130"/>
      <c r="C413" s="130"/>
      <c r="D413" s="131" t="s">
        <v>163</v>
      </c>
      <c r="E413" s="131" t="s">
        <v>164</v>
      </c>
      <c r="F413" s="132" t="s">
        <v>165</v>
      </c>
      <c r="G413" s="131" t="s">
        <v>166</v>
      </c>
      <c r="H413" s="131" t="s">
        <v>164</v>
      </c>
      <c r="I413" s="132" t="s">
        <v>165</v>
      </c>
      <c r="J413" s="131" t="s">
        <v>166</v>
      </c>
      <c r="K413" s="131" t="s">
        <v>164</v>
      </c>
      <c r="L413" s="132" t="s">
        <v>165</v>
      </c>
    </row>
    <row r="414" spans="1:12">
      <c r="A414" s="133" t="s">
        <v>167</v>
      </c>
      <c r="B414" s="134" t="s">
        <v>130</v>
      </c>
      <c r="C414" s="135"/>
      <c r="D414" s="136">
        <v>0</v>
      </c>
      <c r="E414" s="136">
        <v>0</v>
      </c>
      <c r="F414" s="136">
        <f>D414</f>
        <v>0</v>
      </c>
      <c r="G414" s="136">
        <f>D414</f>
        <v>0</v>
      </c>
      <c r="H414" s="136">
        <v>0</v>
      </c>
      <c r="I414" s="136">
        <v>0</v>
      </c>
      <c r="J414" s="136">
        <v>0</v>
      </c>
      <c r="K414" s="136">
        <v>0</v>
      </c>
      <c r="L414" s="136">
        <v>0</v>
      </c>
    </row>
    <row r="415" spans="1:12">
      <c r="A415" s="133" t="s">
        <v>168</v>
      </c>
      <c r="B415" s="134" t="s">
        <v>169</v>
      </c>
      <c r="C415" s="135"/>
      <c r="D415" s="136">
        <v>0</v>
      </c>
      <c r="E415" s="136">
        <v>0</v>
      </c>
      <c r="F415" s="136">
        <f t="shared" ref="F415:F425" si="48">D415</f>
        <v>0</v>
      </c>
      <c r="G415" s="136">
        <v>0</v>
      </c>
      <c r="H415" s="136">
        <v>0</v>
      </c>
      <c r="I415" s="136">
        <v>0</v>
      </c>
      <c r="J415" s="136">
        <v>0</v>
      </c>
      <c r="K415" s="136">
        <v>0</v>
      </c>
      <c r="L415" s="136">
        <v>0</v>
      </c>
    </row>
    <row r="416" spans="1:12">
      <c r="A416" s="133" t="s">
        <v>170</v>
      </c>
      <c r="B416" s="134" t="s">
        <v>171</v>
      </c>
      <c r="C416" s="135"/>
      <c r="D416" s="136">
        <v>0</v>
      </c>
      <c r="E416" s="136">
        <v>0</v>
      </c>
      <c r="F416" s="136">
        <f t="shared" si="48"/>
        <v>0</v>
      </c>
      <c r="G416" s="136">
        <v>0</v>
      </c>
      <c r="H416" s="136">
        <v>0</v>
      </c>
      <c r="I416" s="136">
        <v>0</v>
      </c>
      <c r="J416" s="136">
        <v>0</v>
      </c>
      <c r="K416" s="136">
        <v>0</v>
      </c>
      <c r="L416" s="136">
        <v>0</v>
      </c>
    </row>
    <row r="417" spans="1:12">
      <c r="A417" s="133" t="s">
        <v>172</v>
      </c>
      <c r="B417" s="134" t="s">
        <v>173</v>
      </c>
      <c r="C417" s="135"/>
      <c r="D417" s="136">
        <v>0</v>
      </c>
      <c r="E417" s="136">
        <v>0</v>
      </c>
      <c r="F417" s="136">
        <f t="shared" si="48"/>
        <v>0</v>
      </c>
      <c r="G417" s="136">
        <v>0</v>
      </c>
      <c r="H417" s="136">
        <v>0</v>
      </c>
      <c r="I417" s="136">
        <v>0</v>
      </c>
      <c r="J417" s="136">
        <v>0</v>
      </c>
      <c r="K417" s="136">
        <v>0</v>
      </c>
      <c r="L417" s="136">
        <v>0</v>
      </c>
    </row>
    <row r="418" spans="1:12">
      <c r="A418" s="133" t="s">
        <v>174</v>
      </c>
      <c r="B418" s="134" t="s">
        <v>175</v>
      </c>
      <c r="C418" s="135"/>
      <c r="D418" s="136">
        <v>0</v>
      </c>
      <c r="E418" s="136">
        <v>0</v>
      </c>
      <c r="F418" s="136">
        <f t="shared" si="48"/>
        <v>0</v>
      </c>
      <c r="G418" s="136">
        <v>0</v>
      </c>
      <c r="H418" s="136">
        <v>0</v>
      </c>
      <c r="I418" s="136">
        <v>0</v>
      </c>
      <c r="J418" s="136">
        <v>0</v>
      </c>
      <c r="K418" s="136">
        <v>0</v>
      </c>
      <c r="L418" s="136">
        <v>0</v>
      </c>
    </row>
    <row r="419" spans="1:12">
      <c r="A419" s="133" t="s">
        <v>176</v>
      </c>
      <c r="B419" s="134" t="s">
        <v>177</v>
      </c>
      <c r="C419" s="135"/>
      <c r="D419" s="136">
        <v>0</v>
      </c>
      <c r="E419" s="136">
        <v>0</v>
      </c>
      <c r="F419" s="136">
        <f t="shared" si="48"/>
        <v>0</v>
      </c>
      <c r="G419" s="136">
        <v>0</v>
      </c>
      <c r="H419" s="136">
        <v>0</v>
      </c>
      <c r="I419" s="136">
        <v>0</v>
      </c>
      <c r="J419" s="136">
        <v>0</v>
      </c>
      <c r="K419" s="136">
        <v>0</v>
      </c>
      <c r="L419" s="136">
        <v>0</v>
      </c>
    </row>
    <row r="420" spans="1:12">
      <c r="A420" s="133" t="s">
        <v>178</v>
      </c>
      <c r="B420" s="134" t="s">
        <v>179</v>
      </c>
      <c r="C420" s="135"/>
      <c r="D420" s="136">
        <v>0</v>
      </c>
      <c r="E420" s="136">
        <v>0</v>
      </c>
      <c r="F420" s="136">
        <f t="shared" si="48"/>
        <v>0</v>
      </c>
      <c r="G420" s="136">
        <v>0</v>
      </c>
      <c r="H420" s="136">
        <v>0</v>
      </c>
      <c r="I420" s="136">
        <v>0</v>
      </c>
      <c r="J420" s="136">
        <v>0</v>
      </c>
      <c r="K420" s="136">
        <v>0</v>
      </c>
      <c r="L420" s="136">
        <v>0</v>
      </c>
    </row>
    <row r="421" spans="1:12">
      <c r="A421" s="133" t="s">
        <v>180</v>
      </c>
      <c r="B421" s="134" t="s">
        <v>181</v>
      </c>
      <c r="C421" s="135"/>
      <c r="D421" s="136">
        <v>0</v>
      </c>
      <c r="E421" s="136">
        <v>0</v>
      </c>
      <c r="F421" s="136">
        <f t="shared" si="48"/>
        <v>0</v>
      </c>
      <c r="G421" s="136">
        <v>0</v>
      </c>
      <c r="H421" s="136">
        <v>0</v>
      </c>
      <c r="I421" s="136">
        <v>0</v>
      </c>
      <c r="J421" s="136">
        <v>0</v>
      </c>
      <c r="K421" s="136">
        <v>0</v>
      </c>
      <c r="L421" s="136">
        <v>0</v>
      </c>
    </row>
    <row r="422" spans="1:12">
      <c r="A422" s="133" t="s">
        <v>180</v>
      </c>
      <c r="B422" s="134" t="s">
        <v>182</v>
      </c>
      <c r="C422" s="135"/>
      <c r="D422" s="136">
        <v>0</v>
      </c>
      <c r="E422" s="136">
        <v>0</v>
      </c>
      <c r="F422" s="136">
        <f t="shared" si="48"/>
        <v>0</v>
      </c>
      <c r="G422" s="136">
        <v>0</v>
      </c>
      <c r="H422" s="136">
        <v>0</v>
      </c>
      <c r="I422" s="136">
        <v>0</v>
      </c>
      <c r="J422" s="136">
        <v>0</v>
      </c>
      <c r="K422" s="136">
        <v>0</v>
      </c>
      <c r="L422" s="136">
        <v>0</v>
      </c>
    </row>
    <row r="423" spans="1:12">
      <c r="A423" s="133" t="s">
        <v>183</v>
      </c>
      <c r="B423" s="134" t="s">
        <v>184</v>
      </c>
      <c r="C423" s="135"/>
      <c r="D423" s="136">
        <v>162069</v>
      </c>
      <c r="E423" s="136">
        <v>0</v>
      </c>
      <c r="F423" s="136">
        <f t="shared" si="48"/>
        <v>162069</v>
      </c>
      <c r="G423" s="136">
        <v>0</v>
      </c>
      <c r="H423" s="136">
        <v>0</v>
      </c>
      <c r="I423" s="136">
        <v>0</v>
      </c>
      <c r="J423" s="136">
        <v>0</v>
      </c>
      <c r="K423" s="136">
        <v>0</v>
      </c>
      <c r="L423" s="136">
        <v>0</v>
      </c>
    </row>
    <row r="424" spans="1:12">
      <c r="A424" s="133" t="s">
        <v>183</v>
      </c>
      <c r="B424" s="134" t="s">
        <v>185</v>
      </c>
      <c r="C424" s="135"/>
      <c r="D424" s="136">
        <v>0</v>
      </c>
      <c r="E424" s="136">
        <v>0</v>
      </c>
      <c r="F424" s="136">
        <f t="shared" si="48"/>
        <v>0</v>
      </c>
      <c r="G424" s="136">
        <v>0</v>
      </c>
      <c r="H424" s="136">
        <v>0</v>
      </c>
      <c r="I424" s="136">
        <v>0</v>
      </c>
      <c r="J424" s="136">
        <v>0</v>
      </c>
      <c r="K424" s="136">
        <v>0</v>
      </c>
      <c r="L424" s="136">
        <v>0</v>
      </c>
    </row>
    <row r="425" spans="1:12">
      <c r="A425" s="133" t="s">
        <v>186</v>
      </c>
      <c r="B425" s="134" t="s">
        <v>187</v>
      </c>
      <c r="C425" s="135"/>
      <c r="D425" s="136">
        <v>0</v>
      </c>
      <c r="E425" s="136">
        <v>0</v>
      </c>
      <c r="F425" s="136">
        <f t="shared" si="48"/>
        <v>0</v>
      </c>
      <c r="G425" s="136">
        <v>0</v>
      </c>
      <c r="H425" s="136">
        <v>0</v>
      </c>
      <c r="I425" s="136">
        <v>0</v>
      </c>
      <c r="J425" s="136">
        <v>0</v>
      </c>
      <c r="K425" s="136">
        <v>0</v>
      </c>
      <c r="L425" s="136">
        <v>0</v>
      </c>
    </row>
    <row r="426" spans="1:12">
      <c r="C426" s="137" t="s">
        <v>188</v>
      </c>
      <c r="D426" s="138">
        <f t="shared" ref="D426:L426" si="49">SUM(D414:D425)</f>
        <v>162069</v>
      </c>
      <c r="E426" s="138">
        <f t="shared" si="49"/>
        <v>0</v>
      </c>
      <c r="F426" s="138">
        <f t="shared" si="49"/>
        <v>162069</v>
      </c>
      <c r="G426" s="138">
        <f t="shared" si="49"/>
        <v>0</v>
      </c>
      <c r="H426" s="138">
        <f t="shared" si="49"/>
        <v>0</v>
      </c>
      <c r="I426" s="138">
        <f t="shared" si="49"/>
        <v>0</v>
      </c>
      <c r="J426" s="138">
        <f t="shared" si="49"/>
        <v>0</v>
      </c>
      <c r="K426" s="138">
        <f t="shared" si="49"/>
        <v>0</v>
      </c>
      <c r="L426" s="138">
        <f t="shared" si="49"/>
        <v>0</v>
      </c>
    </row>
    <row r="427" spans="1:12">
      <c r="A427" s="141"/>
      <c r="B427" s="141"/>
      <c r="C427" s="141"/>
      <c r="K427" s="114"/>
      <c r="L427" s="114"/>
    </row>
    <row r="428" spans="1:12">
      <c r="A428" s="141"/>
      <c r="B428" s="141"/>
      <c r="C428" s="141"/>
      <c r="K428" s="114"/>
      <c r="L428" s="114"/>
    </row>
    <row r="429" spans="1:12">
      <c r="A429" s="141"/>
      <c r="B429" s="141"/>
      <c r="C429" s="141"/>
      <c r="K429" s="114"/>
      <c r="L429" s="114"/>
    </row>
    <row r="430" spans="1:12">
      <c r="A430" s="141"/>
      <c r="B430" s="141"/>
      <c r="C430" s="141"/>
      <c r="K430" s="114"/>
      <c r="L430" s="114"/>
    </row>
    <row r="431" spans="1:12">
      <c r="A431" s="141"/>
      <c r="B431" s="141"/>
      <c r="C431" s="141"/>
      <c r="K431" s="114"/>
      <c r="L431" s="114"/>
    </row>
    <row r="432" spans="1:12">
      <c r="A432" s="141"/>
      <c r="B432" s="141"/>
      <c r="C432" s="141"/>
      <c r="K432" s="114"/>
      <c r="L432" s="114"/>
    </row>
    <row r="433" spans="1:12">
      <c r="A433" s="141"/>
      <c r="B433" s="141"/>
      <c r="C433" s="141"/>
      <c r="K433" s="114"/>
      <c r="L433" s="114"/>
    </row>
    <row r="434" spans="1:12">
      <c r="A434" s="141"/>
      <c r="B434" s="141"/>
      <c r="C434" s="141"/>
      <c r="K434" s="114"/>
      <c r="L434" s="114"/>
    </row>
    <row r="435" spans="1:12">
      <c r="A435" s="141"/>
      <c r="B435" s="141"/>
      <c r="C435" s="141"/>
      <c r="K435" s="114"/>
      <c r="L435" s="114"/>
    </row>
    <row r="436" spans="1:12">
      <c r="A436" s="141"/>
      <c r="B436" s="141"/>
      <c r="C436" s="141"/>
      <c r="K436" s="114"/>
      <c r="L436" s="114"/>
    </row>
    <row r="437" spans="1:12">
      <c r="A437" s="141"/>
      <c r="B437" s="141"/>
      <c r="C437" s="141"/>
      <c r="K437" s="114"/>
      <c r="L437" s="114"/>
    </row>
    <row r="438" spans="1:12">
      <c r="A438" s="141"/>
      <c r="B438" s="141"/>
      <c r="C438" s="141"/>
      <c r="K438" s="114"/>
      <c r="L438" s="114"/>
    </row>
    <row r="439" spans="1:12">
      <c r="A439" s="111" t="s">
        <v>152</v>
      </c>
      <c r="B439" s="111"/>
      <c r="C439" s="111"/>
      <c r="K439" s="114"/>
      <c r="L439" s="114"/>
    </row>
    <row r="440" spans="1:12">
      <c r="A440" s="112" t="s">
        <v>153</v>
      </c>
      <c r="B440" s="112"/>
      <c r="C440" s="113"/>
      <c r="K440" s="114"/>
      <c r="L440" s="114"/>
    </row>
    <row r="441" spans="1:12">
      <c r="A441" s="141"/>
      <c r="B441" s="141"/>
      <c r="C441" s="141"/>
      <c r="K441" s="114"/>
      <c r="L441" s="114"/>
    </row>
    <row r="442" spans="1:12">
      <c r="A442" s="115" t="s">
        <v>122</v>
      </c>
      <c r="B442" s="298" t="s">
        <v>82</v>
      </c>
      <c r="C442" s="141"/>
      <c r="K442" s="114"/>
      <c r="L442" s="114"/>
    </row>
    <row r="443" spans="1:12">
      <c r="A443" s="116"/>
      <c r="B443" s="116"/>
      <c r="C443" s="141"/>
      <c r="K443" s="114"/>
      <c r="L443" s="114"/>
    </row>
    <row r="444" spans="1:12">
      <c r="A444" s="115" t="s">
        <v>123</v>
      </c>
      <c r="B444" s="117" t="s">
        <v>222</v>
      </c>
      <c r="C444" s="141"/>
      <c r="K444" s="114"/>
      <c r="L444" s="114"/>
    </row>
    <row r="445" spans="1:12" ht="22.5">
      <c r="A445" s="118" t="s">
        <v>155</v>
      </c>
      <c r="B445" s="362" t="s">
        <v>156</v>
      </c>
      <c r="C445" s="363"/>
      <c r="D445" s="37"/>
    </row>
    <row r="446" spans="1:12">
      <c r="A446" s="119" t="s">
        <v>227</v>
      </c>
      <c r="B446" s="120" t="s">
        <v>447</v>
      </c>
      <c r="C446" s="121"/>
      <c r="D446" s="122"/>
      <c r="E446" s="123" t="s">
        <v>157</v>
      </c>
      <c r="F446" s="124"/>
      <c r="G446" s="122"/>
      <c r="H446" s="123" t="s">
        <v>158</v>
      </c>
      <c r="I446" s="124"/>
      <c r="J446" s="122"/>
      <c r="K446" s="123" t="s">
        <v>159</v>
      </c>
      <c r="L446" s="124"/>
    </row>
    <row r="447" spans="1:12">
      <c r="A447" s="125"/>
      <c r="B447" s="126"/>
      <c r="C447" s="126"/>
      <c r="D447" s="127" t="s">
        <v>160</v>
      </c>
      <c r="E447" s="127" t="s">
        <v>161</v>
      </c>
      <c r="F447" s="128" t="s">
        <v>160</v>
      </c>
      <c r="G447" s="127" t="s">
        <v>160</v>
      </c>
      <c r="H447" s="127" t="s">
        <v>161</v>
      </c>
      <c r="I447" s="128" t="s">
        <v>160</v>
      </c>
      <c r="J447" s="127" t="s">
        <v>160</v>
      </c>
      <c r="K447" s="127" t="s">
        <v>162</v>
      </c>
      <c r="L447" s="128" t="s">
        <v>160</v>
      </c>
    </row>
    <row r="448" spans="1:12">
      <c r="A448" s="129"/>
      <c r="B448" s="130"/>
      <c r="C448" s="130"/>
      <c r="D448" s="131" t="s">
        <v>163</v>
      </c>
      <c r="E448" s="131" t="s">
        <v>164</v>
      </c>
      <c r="F448" s="132" t="s">
        <v>165</v>
      </c>
      <c r="G448" s="131" t="s">
        <v>166</v>
      </c>
      <c r="H448" s="131" t="s">
        <v>164</v>
      </c>
      <c r="I448" s="132" t="s">
        <v>165</v>
      </c>
      <c r="J448" s="131" t="s">
        <v>166</v>
      </c>
      <c r="K448" s="131" t="s">
        <v>164</v>
      </c>
      <c r="L448" s="132" t="s">
        <v>165</v>
      </c>
    </row>
    <row r="449" spans="1:12">
      <c r="A449" s="133" t="s">
        <v>167</v>
      </c>
      <c r="B449" s="134" t="s">
        <v>130</v>
      </c>
      <c r="C449" s="135"/>
      <c r="D449" s="136">
        <v>0</v>
      </c>
      <c r="E449" s="136">
        <v>0</v>
      </c>
      <c r="F449" s="136">
        <v>0</v>
      </c>
      <c r="G449" s="136">
        <v>0</v>
      </c>
      <c r="H449" s="136">
        <v>0</v>
      </c>
      <c r="I449" s="136">
        <v>0</v>
      </c>
      <c r="J449" s="136">
        <v>0</v>
      </c>
      <c r="K449" s="136">
        <v>0</v>
      </c>
      <c r="L449" s="136">
        <f>J449</f>
        <v>0</v>
      </c>
    </row>
    <row r="450" spans="1:12">
      <c r="A450" s="133" t="s">
        <v>168</v>
      </c>
      <c r="B450" s="134" t="s">
        <v>169</v>
      </c>
      <c r="C450" s="135"/>
      <c r="D450" s="136">
        <v>0</v>
      </c>
      <c r="E450" s="136">
        <v>0</v>
      </c>
      <c r="F450" s="136">
        <v>0</v>
      </c>
      <c r="G450" s="136">
        <v>0</v>
      </c>
      <c r="H450" s="136">
        <v>0</v>
      </c>
      <c r="I450" s="136">
        <v>0</v>
      </c>
      <c r="J450" s="136">
        <v>0</v>
      </c>
      <c r="K450" s="136">
        <v>0</v>
      </c>
      <c r="L450" s="136">
        <f t="shared" ref="L450:L460" si="50">J450</f>
        <v>0</v>
      </c>
    </row>
    <row r="451" spans="1:12">
      <c r="A451" s="133" t="s">
        <v>170</v>
      </c>
      <c r="B451" s="134" t="s">
        <v>171</v>
      </c>
      <c r="C451" s="135"/>
      <c r="D451" s="136">
        <v>0</v>
      </c>
      <c r="E451" s="136">
        <v>0</v>
      </c>
      <c r="F451" s="136">
        <v>0</v>
      </c>
      <c r="G451" s="136">
        <v>0</v>
      </c>
      <c r="H451" s="136">
        <v>0</v>
      </c>
      <c r="I451" s="136">
        <v>0</v>
      </c>
      <c r="J451" s="136">
        <v>0</v>
      </c>
      <c r="K451" s="136">
        <v>0</v>
      </c>
      <c r="L451" s="136">
        <f t="shared" si="50"/>
        <v>0</v>
      </c>
    </row>
    <row r="452" spans="1:12">
      <c r="A452" s="133" t="s">
        <v>172</v>
      </c>
      <c r="B452" s="134" t="s">
        <v>173</v>
      </c>
      <c r="C452" s="135"/>
      <c r="D452" s="136">
        <v>0</v>
      </c>
      <c r="E452" s="136">
        <v>0</v>
      </c>
      <c r="F452" s="136">
        <v>0</v>
      </c>
      <c r="G452" s="136">
        <v>0</v>
      </c>
      <c r="H452" s="136">
        <v>0</v>
      </c>
      <c r="I452" s="136">
        <v>0</v>
      </c>
      <c r="J452" s="136">
        <v>0</v>
      </c>
      <c r="K452" s="136">
        <v>0</v>
      </c>
      <c r="L452" s="136">
        <f t="shared" si="50"/>
        <v>0</v>
      </c>
    </row>
    <row r="453" spans="1:12">
      <c r="A453" s="133" t="s">
        <v>174</v>
      </c>
      <c r="B453" s="134" t="s">
        <v>175</v>
      </c>
      <c r="C453" s="135"/>
      <c r="D453" s="136">
        <v>0</v>
      </c>
      <c r="E453" s="136">
        <v>0</v>
      </c>
      <c r="F453" s="136">
        <v>0</v>
      </c>
      <c r="G453" s="136">
        <v>0</v>
      </c>
      <c r="H453" s="136">
        <v>0</v>
      </c>
      <c r="I453" s="136">
        <v>0</v>
      </c>
      <c r="J453" s="136">
        <v>0</v>
      </c>
      <c r="K453" s="136">
        <v>0</v>
      </c>
      <c r="L453" s="136">
        <f t="shared" si="50"/>
        <v>0</v>
      </c>
    </row>
    <row r="454" spans="1:12">
      <c r="A454" s="133" t="s">
        <v>176</v>
      </c>
      <c r="B454" s="134" t="s">
        <v>177</v>
      </c>
      <c r="C454" s="135"/>
      <c r="D454" s="136">
        <v>0</v>
      </c>
      <c r="E454" s="136">
        <v>0</v>
      </c>
      <c r="F454" s="136">
        <v>0</v>
      </c>
      <c r="G454" s="136">
        <v>0</v>
      </c>
      <c r="H454" s="136">
        <v>0</v>
      </c>
      <c r="I454" s="136">
        <v>0</v>
      </c>
      <c r="J454" s="136">
        <v>0</v>
      </c>
      <c r="K454" s="136">
        <v>0</v>
      </c>
      <c r="L454" s="136">
        <f t="shared" si="50"/>
        <v>0</v>
      </c>
    </row>
    <row r="455" spans="1:12">
      <c r="A455" s="133" t="s">
        <v>178</v>
      </c>
      <c r="B455" s="134" t="s">
        <v>179</v>
      </c>
      <c r="C455" s="135"/>
      <c r="D455" s="136">
        <v>0</v>
      </c>
      <c r="E455" s="136">
        <v>0</v>
      </c>
      <c r="F455" s="136">
        <v>0</v>
      </c>
      <c r="G455" s="136">
        <v>0</v>
      </c>
      <c r="H455" s="136">
        <v>0</v>
      </c>
      <c r="I455" s="136">
        <v>0</v>
      </c>
      <c r="J455" s="136">
        <v>0</v>
      </c>
      <c r="K455" s="136">
        <v>0</v>
      </c>
      <c r="L455" s="136">
        <f t="shared" si="50"/>
        <v>0</v>
      </c>
    </row>
    <row r="456" spans="1:12">
      <c r="A456" s="133" t="s">
        <v>180</v>
      </c>
      <c r="B456" s="134" t="s">
        <v>181</v>
      </c>
      <c r="C456" s="135"/>
      <c r="D456" s="136">
        <v>0</v>
      </c>
      <c r="E456" s="136">
        <v>0</v>
      </c>
      <c r="F456" s="136">
        <v>0</v>
      </c>
      <c r="G456" s="136">
        <v>0</v>
      </c>
      <c r="H456" s="136">
        <v>0</v>
      </c>
      <c r="I456" s="136">
        <v>0</v>
      </c>
      <c r="J456" s="136">
        <v>0</v>
      </c>
      <c r="K456" s="136">
        <v>0</v>
      </c>
      <c r="L456" s="136">
        <f t="shared" si="50"/>
        <v>0</v>
      </c>
    </row>
    <row r="457" spans="1:12">
      <c r="A457" s="133" t="s">
        <v>180</v>
      </c>
      <c r="B457" s="134" t="s">
        <v>182</v>
      </c>
      <c r="C457" s="135"/>
      <c r="D457" s="136">
        <v>0</v>
      </c>
      <c r="E457" s="136">
        <v>0</v>
      </c>
      <c r="F457" s="136">
        <v>0</v>
      </c>
      <c r="G457" s="136">
        <v>0</v>
      </c>
      <c r="H457" s="136">
        <v>0</v>
      </c>
      <c r="I457" s="136">
        <v>0</v>
      </c>
      <c r="J457" s="136">
        <v>0</v>
      </c>
      <c r="K457" s="136">
        <v>0</v>
      </c>
      <c r="L457" s="136">
        <f t="shared" si="50"/>
        <v>0</v>
      </c>
    </row>
    <row r="458" spans="1:12">
      <c r="A458" s="133" t="s">
        <v>183</v>
      </c>
      <c r="B458" s="134" t="s">
        <v>184</v>
      </c>
      <c r="C458" s="135"/>
      <c r="D458" s="136">
        <v>0</v>
      </c>
      <c r="E458" s="136">
        <v>0</v>
      </c>
      <c r="F458" s="136">
        <v>0</v>
      </c>
      <c r="G458" s="136">
        <v>0</v>
      </c>
      <c r="H458" s="136">
        <v>0</v>
      </c>
      <c r="I458" s="136">
        <v>0</v>
      </c>
      <c r="J458" s="136">
        <v>71331</v>
      </c>
      <c r="K458" s="136">
        <v>0</v>
      </c>
      <c r="L458" s="136">
        <f t="shared" si="50"/>
        <v>71331</v>
      </c>
    </row>
    <row r="459" spans="1:12">
      <c r="A459" s="133" t="s">
        <v>183</v>
      </c>
      <c r="B459" s="134" t="s">
        <v>185</v>
      </c>
      <c r="C459" s="135"/>
      <c r="D459" s="136">
        <v>0</v>
      </c>
      <c r="E459" s="136">
        <v>0</v>
      </c>
      <c r="F459" s="136">
        <v>0</v>
      </c>
      <c r="G459" s="136">
        <v>0</v>
      </c>
      <c r="H459" s="136">
        <v>0</v>
      </c>
      <c r="I459" s="136">
        <v>0</v>
      </c>
      <c r="J459" s="136">
        <v>0</v>
      </c>
      <c r="K459" s="136">
        <v>0</v>
      </c>
      <c r="L459" s="136">
        <f t="shared" si="50"/>
        <v>0</v>
      </c>
    </row>
    <row r="460" spans="1:12">
      <c r="A460" s="133" t="s">
        <v>186</v>
      </c>
      <c r="B460" s="134" t="s">
        <v>187</v>
      </c>
      <c r="C460" s="135"/>
      <c r="D460" s="136">
        <v>0</v>
      </c>
      <c r="E460" s="136">
        <v>0</v>
      </c>
      <c r="F460" s="136">
        <v>0</v>
      </c>
      <c r="G460" s="136">
        <v>0</v>
      </c>
      <c r="H460" s="136">
        <v>0</v>
      </c>
      <c r="I460" s="136">
        <v>0</v>
      </c>
      <c r="J460" s="136">
        <v>0</v>
      </c>
      <c r="K460" s="136">
        <v>0</v>
      </c>
      <c r="L460" s="136">
        <f t="shared" si="50"/>
        <v>0</v>
      </c>
    </row>
    <row r="461" spans="1:12">
      <c r="C461" s="137" t="s">
        <v>188</v>
      </c>
      <c r="D461" s="138">
        <f t="shared" ref="D461:L461" si="51">SUM(D449:D460)</f>
        <v>0</v>
      </c>
      <c r="E461" s="138">
        <f t="shared" si="51"/>
        <v>0</v>
      </c>
      <c r="F461" s="138">
        <f t="shared" si="51"/>
        <v>0</v>
      </c>
      <c r="G461" s="138">
        <f t="shared" si="51"/>
        <v>0</v>
      </c>
      <c r="H461" s="138">
        <f t="shared" si="51"/>
        <v>0</v>
      </c>
      <c r="I461" s="138">
        <f t="shared" si="51"/>
        <v>0</v>
      </c>
      <c r="J461" s="138">
        <f t="shared" si="51"/>
        <v>71331</v>
      </c>
      <c r="K461" s="138">
        <f t="shared" si="51"/>
        <v>0</v>
      </c>
      <c r="L461" s="138">
        <f t="shared" si="51"/>
        <v>71331</v>
      </c>
    </row>
    <row r="462" spans="1:12">
      <c r="C462" s="304"/>
      <c r="D462" s="305"/>
      <c r="E462" s="305"/>
      <c r="F462" s="305"/>
      <c r="G462" s="305"/>
      <c r="H462" s="305"/>
      <c r="I462" s="305"/>
      <c r="J462" s="305"/>
      <c r="K462" s="305"/>
      <c r="L462" s="305"/>
    </row>
    <row r="463" spans="1:12">
      <c r="C463" s="304"/>
      <c r="D463" s="305"/>
      <c r="E463" s="305"/>
      <c r="F463" s="305"/>
      <c r="G463" s="305"/>
      <c r="H463" s="305"/>
      <c r="I463" s="305"/>
      <c r="J463" s="305"/>
      <c r="K463" s="305"/>
      <c r="L463" s="305"/>
    </row>
    <row r="464" spans="1:12">
      <c r="C464" s="304"/>
      <c r="D464" s="305"/>
      <c r="E464" s="305"/>
      <c r="F464" s="305"/>
      <c r="G464" s="305"/>
      <c r="H464" s="305"/>
      <c r="I464" s="305"/>
      <c r="J464" s="305"/>
      <c r="K464" s="305"/>
      <c r="L464" s="305"/>
    </row>
    <row r="465" spans="1:12">
      <c r="C465" s="304"/>
      <c r="D465" s="305"/>
      <c r="E465" s="305"/>
      <c r="F465" s="305"/>
      <c r="G465" s="305"/>
      <c r="H465" s="305"/>
      <c r="I465" s="305"/>
      <c r="J465" s="305"/>
      <c r="K465" s="305"/>
      <c r="L465" s="305"/>
    </row>
    <row r="466" spans="1:12">
      <c r="C466" s="304"/>
      <c r="D466" s="305"/>
      <c r="E466" s="305"/>
      <c r="F466" s="305"/>
      <c r="G466" s="305"/>
      <c r="H466" s="305"/>
      <c r="I466" s="305"/>
      <c r="J466" s="305"/>
      <c r="K466" s="305"/>
      <c r="L466" s="305"/>
    </row>
    <row r="467" spans="1:12">
      <c r="C467" s="304"/>
      <c r="D467" s="305"/>
      <c r="E467" s="305"/>
      <c r="F467" s="305"/>
      <c r="G467" s="305"/>
      <c r="H467" s="305"/>
      <c r="I467" s="305"/>
      <c r="J467" s="305"/>
      <c r="K467" s="305"/>
      <c r="L467" s="305"/>
    </row>
    <row r="468" spans="1:12">
      <c r="C468" s="304"/>
      <c r="D468" s="305"/>
      <c r="E468" s="305"/>
      <c r="F468" s="305"/>
      <c r="G468" s="305"/>
      <c r="H468" s="305"/>
      <c r="I468" s="305"/>
      <c r="J468" s="305"/>
      <c r="K468" s="305"/>
      <c r="L468" s="305"/>
    </row>
    <row r="469" spans="1:12">
      <c r="C469" s="304"/>
      <c r="D469" s="305"/>
      <c r="E469" s="305"/>
      <c r="F469" s="305"/>
      <c r="G469" s="305"/>
      <c r="H469" s="305"/>
      <c r="I469" s="305"/>
      <c r="J469" s="305"/>
      <c r="K469" s="305"/>
      <c r="L469" s="305"/>
    </row>
    <row r="470" spans="1:12">
      <c r="C470" s="304"/>
      <c r="D470" s="305"/>
      <c r="E470" s="305"/>
      <c r="F470" s="305"/>
      <c r="G470" s="305"/>
      <c r="H470" s="305"/>
      <c r="I470" s="305"/>
      <c r="J470" s="305"/>
      <c r="K470" s="305"/>
      <c r="L470" s="305"/>
    </row>
    <row r="471" spans="1:12">
      <c r="C471" s="304"/>
      <c r="D471" s="305"/>
      <c r="E471" s="305"/>
      <c r="F471" s="305"/>
      <c r="G471" s="305"/>
      <c r="H471" s="305"/>
      <c r="I471" s="305"/>
      <c r="J471" s="305"/>
      <c r="K471" s="305"/>
      <c r="L471" s="305"/>
    </row>
    <row r="472" spans="1:12">
      <c r="C472" s="304"/>
      <c r="D472" s="305"/>
      <c r="E472" s="305"/>
      <c r="F472" s="305"/>
      <c r="G472" s="305"/>
      <c r="H472" s="305"/>
      <c r="I472" s="305"/>
      <c r="J472" s="305"/>
      <c r="K472" s="305"/>
      <c r="L472" s="305"/>
    </row>
    <row r="473" spans="1:12">
      <c r="A473" s="111" t="s">
        <v>152</v>
      </c>
      <c r="B473" s="111"/>
      <c r="C473" s="111"/>
      <c r="D473" s="305"/>
      <c r="E473" s="305"/>
      <c r="F473" s="305"/>
      <c r="G473" s="305"/>
      <c r="H473" s="305"/>
      <c r="I473" s="305"/>
      <c r="J473" s="305"/>
      <c r="K473" s="305"/>
      <c r="L473" s="305"/>
    </row>
    <row r="474" spans="1:12">
      <c r="A474" s="112" t="s">
        <v>153</v>
      </c>
      <c r="B474" s="112"/>
      <c r="C474" s="113"/>
      <c r="D474" s="305"/>
      <c r="E474" s="305"/>
      <c r="F474" s="305"/>
      <c r="G474" s="305"/>
      <c r="H474" s="305"/>
      <c r="I474" s="305"/>
      <c r="J474" s="305"/>
      <c r="K474" s="305"/>
      <c r="L474" s="305"/>
    </row>
    <row r="475" spans="1:12">
      <c r="C475" s="304"/>
      <c r="D475" s="305"/>
      <c r="E475" s="305"/>
      <c r="F475" s="305"/>
      <c r="G475" s="305"/>
      <c r="H475" s="305"/>
      <c r="I475" s="305"/>
      <c r="J475" s="305"/>
      <c r="K475" s="305"/>
      <c r="L475" s="305"/>
    </row>
    <row r="476" spans="1:12">
      <c r="A476" s="115" t="s">
        <v>122</v>
      </c>
      <c r="B476" s="298" t="s">
        <v>82</v>
      </c>
      <c r="C476" s="141"/>
      <c r="K476" s="114"/>
      <c r="L476" s="114"/>
    </row>
    <row r="477" spans="1:12">
      <c r="A477" s="116"/>
      <c r="B477" s="116"/>
      <c r="C477" s="141"/>
      <c r="K477" s="114"/>
      <c r="L477" s="114"/>
    </row>
    <row r="478" spans="1:12">
      <c r="A478" s="115" t="s">
        <v>123</v>
      </c>
      <c r="B478" s="117">
        <v>25</v>
      </c>
      <c r="C478" s="141"/>
      <c r="K478" s="114"/>
      <c r="L478" s="114"/>
    </row>
    <row r="479" spans="1:12">
      <c r="A479" s="141"/>
      <c r="B479" s="141"/>
      <c r="C479" s="141"/>
      <c r="K479" s="114"/>
      <c r="L479" s="114"/>
    </row>
    <row r="480" spans="1:12" ht="22.5">
      <c r="A480" s="118" t="s">
        <v>155</v>
      </c>
      <c r="B480" s="362" t="s">
        <v>156</v>
      </c>
      <c r="C480" s="363"/>
      <c r="D480" s="37"/>
    </row>
    <row r="481" spans="1:12">
      <c r="A481" s="119" t="s">
        <v>448</v>
      </c>
      <c r="B481" s="120" t="s">
        <v>113</v>
      </c>
      <c r="C481" s="121"/>
      <c r="D481" s="122"/>
      <c r="E481" s="123" t="s">
        <v>157</v>
      </c>
      <c r="F481" s="124"/>
      <c r="G481" s="122"/>
      <c r="H481" s="123" t="s">
        <v>158</v>
      </c>
      <c r="I481" s="124"/>
      <c r="J481" s="122"/>
      <c r="K481" s="123" t="s">
        <v>159</v>
      </c>
      <c r="L481" s="124"/>
    </row>
    <row r="482" spans="1:12">
      <c r="A482" s="125"/>
      <c r="B482" s="126" t="s">
        <v>449</v>
      </c>
      <c r="C482" s="126"/>
      <c r="D482" s="127" t="s">
        <v>160</v>
      </c>
      <c r="E482" s="127" t="s">
        <v>161</v>
      </c>
      <c r="F482" s="128" t="s">
        <v>160</v>
      </c>
      <c r="G482" s="127" t="s">
        <v>160</v>
      </c>
      <c r="H482" s="127" t="s">
        <v>161</v>
      </c>
      <c r="I482" s="128" t="s">
        <v>160</v>
      </c>
      <c r="J482" s="127" t="s">
        <v>160</v>
      </c>
      <c r="K482" s="127" t="s">
        <v>162</v>
      </c>
      <c r="L482" s="128" t="s">
        <v>160</v>
      </c>
    </row>
    <row r="483" spans="1:12">
      <c r="A483" s="129"/>
      <c r="B483" s="130"/>
      <c r="C483" s="130"/>
      <c r="D483" s="131" t="s">
        <v>163</v>
      </c>
      <c r="E483" s="131" t="s">
        <v>164</v>
      </c>
      <c r="F483" s="132" t="s">
        <v>165</v>
      </c>
      <c r="G483" s="131" t="s">
        <v>166</v>
      </c>
      <c r="H483" s="131" t="s">
        <v>164</v>
      </c>
      <c r="I483" s="132" t="s">
        <v>165</v>
      </c>
      <c r="J483" s="131" t="s">
        <v>166</v>
      </c>
      <c r="K483" s="131" t="s">
        <v>164</v>
      </c>
      <c r="L483" s="132" t="s">
        <v>165</v>
      </c>
    </row>
    <row r="484" spans="1:12">
      <c r="A484" s="133" t="s">
        <v>167</v>
      </c>
      <c r="B484" s="134" t="s">
        <v>130</v>
      </c>
      <c r="C484" s="135"/>
      <c r="D484" s="136">
        <v>0</v>
      </c>
      <c r="E484" s="136">
        <v>0</v>
      </c>
      <c r="F484" s="136">
        <f>D484</f>
        <v>0</v>
      </c>
      <c r="G484" s="136">
        <v>0</v>
      </c>
      <c r="H484" s="136">
        <v>0</v>
      </c>
      <c r="I484" s="136">
        <f>G484</f>
        <v>0</v>
      </c>
      <c r="J484" s="136">
        <v>0</v>
      </c>
      <c r="K484" s="136">
        <v>0</v>
      </c>
      <c r="L484" s="136">
        <f>J484</f>
        <v>0</v>
      </c>
    </row>
    <row r="485" spans="1:12">
      <c r="A485" s="133" t="s">
        <v>168</v>
      </c>
      <c r="B485" s="134" t="s">
        <v>169</v>
      </c>
      <c r="C485" s="135"/>
      <c r="D485" s="136">
        <v>0</v>
      </c>
      <c r="E485" s="136">
        <v>0</v>
      </c>
      <c r="F485" s="136">
        <f t="shared" ref="F485:F495" si="52">D485</f>
        <v>0</v>
      </c>
      <c r="G485" s="136">
        <v>0</v>
      </c>
      <c r="H485" s="136">
        <v>0</v>
      </c>
      <c r="I485" s="136">
        <f t="shared" ref="I485:I495" si="53">G485</f>
        <v>0</v>
      </c>
      <c r="J485" s="136">
        <v>0</v>
      </c>
      <c r="K485" s="136">
        <v>0</v>
      </c>
      <c r="L485" s="136">
        <f t="shared" ref="L485:L495" si="54">J485</f>
        <v>0</v>
      </c>
    </row>
    <row r="486" spans="1:12">
      <c r="A486" s="133" t="s">
        <v>170</v>
      </c>
      <c r="B486" s="134" t="s">
        <v>171</v>
      </c>
      <c r="C486" s="135"/>
      <c r="D486" s="136">
        <v>0</v>
      </c>
      <c r="E486" s="136">
        <v>0</v>
      </c>
      <c r="F486" s="136">
        <f t="shared" si="52"/>
        <v>0</v>
      </c>
      <c r="G486" s="136">
        <v>0</v>
      </c>
      <c r="H486" s="136">
        <v>0</v>
      </c>
      <c r="I486" s="136">
        <f t="shared" si="53"/>
        <v>0</v>
      </c>
      <c r="J486" s="136">
        <v>0</v>
      </c>
      <c r="K486" s="136">
        <v>0</v>
      </c>
      <c r="L486" s="136">
        <f t="shared" si="54"/>
        <v>0</v>
      </c>
    </row>
    <row r="487" spans="1:12">
      <c r="A487" s="133" t="s">
        <v>172</v>
      </c>
      <c r="B487" s="134" t="s">
        <v>173</v>
      </c>
      <c r="C487" s="135"/>
      <c r="D487" s="136">
        <v>0</v>
      </c>
      <c r="E487" s="136">
        <v>0</v>
      </c>
      <c r="F487" s="136">
        <f t="shared" si="52"/>
        <v>0</v>
      </c>
      <c r="G487" s="136">
        <v>0</v>
      </c>
      <c r="H487" s="136">
        <v>0</v>
      </c>
      <c r="I487" s="136">
        <f t="shared" si="53"/>
        <v>0</v>
      </c>
      <c r="J487" s="136">
        <v>0</v>
      </c>
      <c r="K487" s="136">
        <v>0</v>
      </c>
      <c r="L487" s="136">
        <f t="shared" si="54"/>
        <v>0</v>
      </c>
    </row>
    <row r="488" spans="1:12">
      <c r="A488" s="133" t="s">
        <v>174</v>
      </c>
      <c r="B488" s="134" t="s">
        <v>175</v>
      </c>
      <c r="C488" s="135"/>
      <c r="D488" s="136">
        <v>0</v>
      </c>
      <c r="E488" s="136">
        <v>0</v>
      </c>
      <c r="F488" s="136">
        <f t="shared" si="52"/>
        <v>0</v>
      </c>
      <c r="G488" s="136">
        <v>0</v>
      </c>
      <c r="H488" s="136">
        <v>0</v>
      </c>
      <c r="I488" s="136">
        <f t="shared" si="53"/>
        <v>0</v>
      </c>
      <c r="J488" s="136">
        <v>0</v>
      </c>
      <c r="K488" s="136">
        <v>0</v>
      </c>
      <c r="L488" s="136">
        <f t="shared" si="54"/>
        <v>0</v>
      </c>
    </row>
    <row r="489" spans="1:12">
      <c r="A489" s="133" t="s">
        <v>176</v>
      </c>
      <c r="B489" s="134" t="s">
        <v>177</v>
      </c>
      <c r="C489" s="135"/>
      <c r="D489" s="136">
        <v>0</v>
      </c>
      <c r="E489" s="136">
        <v>0</v>
      </c>
      <c r="F489" s="136">
        <f t="shared" si="52"/>
        <v>0</v>
      </c>
      <c r="G489" s="136">
        <v>0</v>
      </c>
      <c r="H489" s="136">
        <v>0</v>
      </c>
      <c r="I489" s="136">
        <f t="shared" si="53"/>
        <v>0</v>
      </c>
      <c r="J489" s="136">
        <v>0</v>
      </c>
      <c r="K489" s="136">
        <v>0</v>
      </c>
      <c r="L489" s="136">
        <f t="shared" si="54"/>
        <v>0</v>
      </c>
    </row>
    <row r="490" spans="1:12">
      <c r="A490" s="133" t="s">
        <v>178</v>
      </c>
      <c r="B490" s="134" t="s">
        <v>179</v>
      </c>
      <c r="C490" s="135"/>
      <c r="D490" s="136">
        <v>513774</v>
      </c>
      <c r="E490" s="136">
        <v>0</v>
      </c>
      <c r="F490" s="136">
        <f t="shared" si="52"/>
        <v>513774</v>
      </c>
      <c r="G490" s="136">
        <v>539462</v>
      </c>
      <c r="H490" s="136">
        <v>0</v>
      </c>
      <c r="I490" s="136">
        <f t="shared" si="53"/>
        <v>539462</v>
      </c>
      <c r="J490" s="136">
        <v>577224</v>
      </c>
      <c r="K490" s="136">
        <v>0</v>
      </c>
      <c r="L490" s="136">
        <f t="shared" si="54"/>
        <v>577224</v>
      </c>
    </row>
    <row r="491" spans="1:12">
      <c r="A491" s="133" t="s">
        <v>180</v>
      </c>
      <c r="B491" s="134" t="s">
        <v>181</v>
      </c>
      <c r="C491" s="135"/>
      <c r="D491" s="136">
        <v>0</v>
      </c>
      <c r="E491" s="136">
        <v>0</v>
      </c>
      <c r="F491" s="136">
        <f t="shared" si="52"/>
        <v>0</v>
      </c>
      <c r="G491" s="136">
        <v>0</v>
      </c>
      <c r="H491" s="136">
        <v>0</v>
      </c>
      <c r="I491" s="136">
        <f t="shared" si="53"/>
        <v>0</v>
      </c>
      <c r="J491" s="136">
        <v>0</v>
      </c>
      <c r="K491" s="136">
        <v>0</v>
      </c>
      <c r="L491" s="136">
        <f t="shared" si="54"/>
        <v>0</v>
      </c>
    </row>
    <row r="492" spans="1:12">
      <c r="A492" s="133" t="s">
        <v>180</v>
      </c>
      <c r="B492" s="134" t="s">
        <v>182</v>
      </c>
      <c r="C492" s="135"/>
      <c r="D492" s="136">
        <v>0</v>
      </c>
      <c r="E492" s="136">
        <v>0</v>
      </c>
      <c r="F492" s="136">
        <f t="shared" si="52"/>
        <v>0</v>
      </c>
      <c r="G492" s="136">
        <v>0</v>
      </c>
      <c r="H492" s="136">
        <v>0</v>
      </c>
      <c r="I492" s="136">
        <f t="shared" si="53"/>
        <v>0</v>
      </c>
      <c r="J492" s="136">
        <v>0</v>
      </c>
      <c r="K492" s="136">
        <v>0</v>
      </c>
      <c r="L492" s="136">
        <f t="shared" si="54"/>
        <v>0</v>
      </c>
    </row>
    <row r="493" spans="1:12">
      <c r="A493" s="133" t="s">
        <v>183</v>
      </c>
      <c r="B493" s="134" t="s">
        <v>184</v>
      </c>
      <c r="C493" s="135"/>
      <c r="D493" s="136">
        <v>0</v>
      </c>
      <c r="E493" s="136">
        <v>0</v>
      </c>
      <c r="F493" s="136">
        <f t="shared" si="52"/>
        <v>0</v>
      </c>
      <c r="G493" s="136">
        <v>0</v>
      </c>
      <c r="H493" s="136">
        <v>0</v>
      </c>
      <c r="I493" s="136">
        <f t="shared" si="53"/>
        <v>0</v>
      </c>
      <c r="J493" s="136">
        <v>0</v>
      </c>
      <c r="K493" s="136">
        <v>0</v>
      </c>
      <c r="L493" s="136">
        <f t="shared" si="54"/>
        <v>0</v>
      </c>
    </row>
    <row r="494" spans="1:12">
      <c r="A494" s="133" t="s">
        <v>183</v>
      </c>
      <c r="B494" s="134" t="s">
        <v>185</v>
      </c>
      <c r="C494" s="135"/>
      <c r="D494" s="136">
        <v>0</v>
      </c>
      <c r="E494" s="136">
        <v>0</v>
      </c>
      <c r="F494" s="136">
        <f t="shared" si="52"/>
        <v>0</v>
      </c>
      <c r="G494" s="136">
        <v>0</v>
      </c>
      <c r="H494" s="136">
        <v>0</v>
      </c>
      <c r="I494" s="136">
        <f t="shared" si="53"/>
        <v>0</v>
      </c>
      <c r="J494" s="136">
        <v>0</v>
      </c>
      <c r="K494" s="136">
        <v>0</v>
      </c>
      <c r="L494" s="136">
        <f t="shared" si="54"/>
        <v>0</v>
      </c>
    </row>
    <row r="495" spans="1:12">
      <c r="A495" s="133" t="s">
        <v>186</v>
      </c>
      <c r="B495" s="134" t="s">
        <v>187</v>
      </c>
      <c r="C495" s="135"/>
      <c r="D495" s="136">
        <v>0</v>
      </c>
      <c r="E495" s="136">
        <v>0</v>
      </c>
      <c r="F495" s="136">
        <f t="shared" si="52"/>
        <v>0</v>
      </c>
      <c r="G495" s="136">
        <v>0</v>
      </c>
      <c r="H495" s="136">
        <v>0</v>
      </c>
      <c r="I495" s="136">
        <f t="shared" si="53"/>
        <v>0</v>
      </c>
      <c r="J495" s="136">
        <v>0</v>
      </c>
      <c r="K495" s="136">
        <v>0</v>
      </c>
      <c r="L495" s="136">
        <f t="shared" si="54"/>
        <v>0</v>
      </c>
    </row>
    <row r="496" spans="1:12">
      <c r="C496" s="137" t="s">
        <v>188</v>
      </c>
      <c r="D496" s="138">
        <f t="shared" ref="D496:L496" si="55">SUM(D484:D495)</f>
        <v>513774</v>
      </c>
      <c r="E496" s="138">
        <f t="shared" si="55"/>
        <v>0</v>
      </c>
      <c r="F496" s="138">
        <f t="shared" si="55"/>
        <v>513774</v>
      </c>
      <c r="G496" s="138">
        <f t="shared" si="55"/>
        <v>539462</v>
      </c>
      <c r="H496" s="138">
        <f t="shared" si="55"/>
        <v>0</v>
      </c>
      <c r="I496" s="138">
        <f t="shared" si="55"/>
        <v>539462</v>
      </c>
      <c r="J496" s="138">
        <f t="shared" si="55"/>
        <v>577224</v>
      </c>
      <c r="K496" s="138">
        <f t="shared" si="55"/>
        <v>0</v>
      </c>
      <c r="L496" s="138">
        <f t="shared" si="55"/>
        <v>577224</v>
      </c>
    </row>
    <row r="497" spans="1:12">
      <c r="C497" s="304"/>
      <c r="D497" s="305"/>
      <c r="E497" s="305"/>
      <c r="F497" s="305"/>
      <c r="G497" s="305"/>
      <c r="H497" s="305"/>
      <c r="I497" s="305"/>
      <c r="J497" s="305"/>
      <c r="K497" s="305"/>
      <c r="L497" s="305"/>
    </row>
    <row r="498" spans="1:12">
      <c r="C498" s="304"/>
      <c r="D498" s="305"/>
      <c r="E498" s="305"/>
      <c r="F498" s="305"/>
      <c r="G498" s="305"/>
      <c r="H498" s="305"/>
      <c r="I498" s="305"/>
      <c r="J498" s="305"/>
      <c r="K498" s="305"/>
      <c r="L498" s="305"/>
    </row>
    <row r="499" spans="1:12">
      <c r="C499" s="304"/>
      <c r="D499" s="305"/>
      <c r="E499" s="305"/>
      <c r="F499" s="305"/>
      <c r="G499" s="305"/>
      <c r="H499" s="305"/>
      <c r="I499" s="305"/>
      <c r="J499" s="305"/>
      <c r="K499" s="305"/>
      <c r="L499" s="305"/>
    </row>
    <row r="500" spans="1:12">
      <c r="C500" s="304"/>
      <c r="D500" s="305"/>
      <c r="E500" s="305"/>
      <c r="F500" s="305"/>
      <c r="G500" s="305"/>
      <c r="H500" s="305"/>
      <c r="I500" s="305"/>
      <c r="J500" s="305"/>
      <c r="K500" s="305"/>
      <c r="L500" s="305"/>
    </row>
    <row r="501" spans="1:12">
      <c r="C501" s="304"/>
      <c r="D501" s="305"/>
      <c r="E501" s="305"/>
      <c r="F501" s="305"/>
      <c r="G501" s="305"/>
      <c r="H501" s="305"/>
      <c r="I501" s="305"/>
      <c r="J501" s="305"/>
      <c r="K501" s="305"/>
      <c r="L501" s="305"/>
    </row>
    <row r="502" spans="1:12">
      <c r="C502" s="304"/>
      <c r="D502" s="305"/>
      <c r="E502" s="305"/>
      <c r="F502" s="305"/>
      <c r="G502" s="305"/>
      <c r="H502" s="305"/>
      <c r="I502" s="305"/>
      <c r="J502" s="305"/>
      <c r="K502" s="305"/>
      <c r="L502" s="305"/>
    </row>
    <row r="503" spans="1:12">
      <c r="C503" s="304"/>
      <c r="D503" s="305"/>
      <c r="E503" s="305"/>
      <c r="F503" s="305"/>
      <c r="G503" s="305"/>
      <c r="H503" s="305"/>
      <c r="I503" s="305"/>
      <c r="J503" s="305"/>
      <c r="K503" s="305"/>
      <c r="L503" s="305"/>
    </row>
    <row r="504" spans="1:12">
      <c r="C504" s="304"/>
      <c r="D504" s="305"/>
      <c r="E504" s="305"/>
      <c r="F504" s="305"/>
      <c r="G504" s="305"/>
      <c r="H504" s="305"/>
      <c r="I504" s="305"/>
      <c r="J504" s="305"/>
      <c r="K504" s="305"/>
      <c r="L504" s="305"/>
    </row>
    <row r="505" spans="1:12">
      <c r="C505" s="304"/>
      <c r="D505" s="305"/>
      <c r="E505" s="305"/>
      <c r="F505" s="305"/>
      <c r="G505" s="305"/>
      <c r="H505" s="305"/>
      <c r="I505" s="305"/>
      <c r="J505" s="305"/>
      <c r="K505" s="305"/>
      <c r="L505" s="305"/>
    </row>
    <row r="506" spans="1:12">
      <c r="C506" s="304"/>
      <c r="D506" s="305"/>
      <c r="E506" s="305"/>
      <c r="F506" s="305"/>
      <c r="G506" s="305"/>
      <c r="H506" s="305"/>
      <c r="I506" s="305"/>
      <c r="J506" s="305"/>
      <c r="K506" s="305"/>
      <c r="L506" s="305"/>
    </row>
    <row r="507" spans="1:12">
      <c r="A507" s="111" t="s">
        <v>152</v>
      </c>
      <c r="B507" s="111"/>
      <c r="C507" s="111"/>
      <c r="D507" s="305"/>
      <c r="E507" s="305"/>
      <c r="F507" s="305"/>
      <c r="G507" s="305"/>
      <c r="H507" s="305"/>
      <c r="I507" s="305"/>
      <c r="J507" s="305"/>
      <c r="K507" s="305"/>
      <c r="L507" s="305"/>
    </row>
    <row r="508" spans="1:12">
      <c r="A508" s="112" t="s">
        <v>153</v>
      </c>
      <c r="B508" s="112"/>
      <c r="C508" s="113"/>
      <c r="D508" s="305"/>
      <c r="E508" s="305"/>
      <c r="F508" s="305"/>
      <c r="G508" s="305"/>
      <c r="H508" s="305"/>
      <c r="I508" s="305"/>
      <c r="J508" s="305"/>
      <c r="K508" s="305"/>
      <c r="L508" s="305"/>
    </row>
    <row r="509" spans="1:12">
      <c r="C509" s="304"/>
      <c r="D509" s="305"/>
      <c r="E509" s="305"/>
      <c r="F509" s="305"/>
      <c r="G509" s="305"/>
      <c r="H509" s="305"/>
      <c r="I509" s="305"/>
      <c r="J509" s="305"/>
      <c r="K509" s="305"/>
      <c r="L509" s="305"/>
    </row>
    <row r="510" spans="1:12">
      <c r="A510" s="115" t="s">
        <v>122</v>
      </c>
      <c r="B510" s="298" t="s">
        <v>82</v>
      </c>
      <c r="C510" s="141"/>
      <c r="K510" s="114"/>
      <c r="L510" s="114"/>
    </row>
    <row r="511" spans="1:12">
      <c r="A511" s="116"/>
      <c r="B511" s="116"/>
      <c r="C511" s="141"/>
      <c r="K511" s="114"/>
      <c r="L511" s="114"/>
    </row>
    <row r="512" spans="1:12">
      <c r="A512" s="115" t="s">
        <v>123</v>
      </c>
      <c r="B512" s="117">
        <v>16</v>
      </c>
      <c r="C512" s="141"/>
      <c r="K512" s="114"/>
      <c r="L512" s="114"/>
    </row>
    <row r="513" spans="1:12">
      <c r="A513" s="141"/>
      <c r="B513" s="141"/>
      <c r="C513" s="141"/>
      <c r="K513" s="114"/>
      <c r="L513" s="114"/>
    </row>
    <row r="514" spans="1:12" ht="22.5">
      <c r="A514" s="118" t="s">
        <v>155</v>
      </c>
      <c r="B514" s="300" t="s">
        <v>454</v>
      </c>
      <c r="C514" s="306"/>
      <c r="D514" s="37"/>
    </row>
    <row r="515" spans="1:12">
      <c r="A515" s="119" t="s">
        <v>450</v>
      </c>
      <c r="B515" s="120"/>
      <c r="C515" s="121" t="s">
        <v>451</v>
      </c>
      <c r="D515" s="122"/>
      <c r="E515" s="123" t="s">
        <v>157</v>
      </c>
      <c r="F515" s="124"/>
      <c r="G515" s="122"/>
      <c r="H515" s="123" t="s">
        <v>158</v>
      </c>
      <c r="I515" s="124"/>
      <c r="J515" s="122"/>
      <c r="K515" s="123" t="s">
        <v>159</v>
      </c>
      <c r="L515" s="124"/>
    </row>
    <row r="516" spans="1:12">
      <c r="A516" s="125"/>
      <c r="B516" s="126"/>
      <c r="C516" s="126"/>
      <c r="D516" s="127" t="s">
        <v>160</v>
      </c>
      <c r="E516" s="127" t="s">
        <v>161</v>
      </c>
      <c r="F516" s="128" t="s">
        <v>160</v>
      </c>
      <c r="G516" s="127" t="s">
        <v>160</v>
      </c>
      <c r="H516" s="127" t="s">
        <v>161</v>
      </c>
      <c r="I516" s="128" t="s">
        <v>160</v>
      </c>
      <c r="J516" s="127" t="s">
        <v>160</v>
      </c>
      <c r="K516" s="127" t="s">
        <v>162</v>
      </c>
      <c r="L516" s="128" t="s">
        <v>160</v>
      </c>
    </row>
    <row r="517" spans="1:12">
      <c r="A517" s="129"/>
      <c r="B517" s="130"/>
      <c r="C517" s="130"/>
      <c r="D517" s="131" t="s">
        <v>163</v>
      </c>
      <c r="E517" s="131" t="s">
        <v>164</v>
      </c>
      <c r="F517" s="132" t="s">
        <v>165</v>
      </c>
      <c r="G517" s="131" t="s">
        <v>166</v>
      </c>
      <c r="H517" s="131" t="s">
        <v>164</v>
      </c>
      <c r="I517" s="132" t="s">
        <v>165</v>
      </c>
      <c r="J517" s="131" t="s">
        <v>166</v>
      </c>
      <c r="K517" s="131" t="s">
        <v>164</v>
      </c>
      <c r="L517" s="132" t="s">
        <v>165</v>
      </c>
    </row>
    <row r="518" spans="1:12">
      <c r="A518" s="133" t="s">
        <v>167</v>
      </c>
      <c r="B518" s="134" t="s">
        <v>130</v>
      </c>
      <c r="C518" s="135"/>
      <c r="D518" s="136">
        <v>3681</v>
      </c>
      <c r="E518" s="136">
        <v>0</v>
      </c>
      <c r="F518" s="136">
        <f>D518</f>
        <v>3681</v>
      </c>
      <c r="G518" s="136">
        <v>3939</v>
      </c>
      <c r="H518" s="136">
        <v>0</v>
      </c>
      <c r="I518" s="136">
        <f>G518</f>
        <v>3939</v>
      </c>
      <c r="J518" s="136">
        <v>4214</v>
      </c>
      <c r="K518" s="136">
        <v>0</v>
      </c>
      <c r="L518" s="136">
        <f>J518</f>
        <v>4214</v>
      </c>
    </row>
    <row r="519" spans="1:12">
      <c r="A519" s="133" t="s">
        <v>168</v>
      </c>
      <c r="B519" s="134" t="s">
        <v>169</v>
      </c>
      <c r="C519" s="135"/>
      <c r="D519" s="136">
        <v>615</v>
      </c>
      <c r="E519" s="136">
        <v>0</v>
      </c>
      <c r="F519" s="136">
        <f t="shared" ref="F519:F529" si="56">D519</f>
        <v>615</v>
      </c>
      <c r="G519" s="136">
        <v>658</v>
      </c>
      <c r="H519" s="136">
        <v>0</v>
      </c>
      <c r="I519" s="136">
        <f t="shared" ref="I519:I521" si="57">G519</f>
        <v>658</v>
      </c>
      <c r="J519" s="136">
        <v>704</v>
      </c>
      <c r="K519" s="136">
        <v>0</v>
      </c>
      <c r="L519" s="136">
        <v>0</v>
      </c>
    </row>
    <row r="520" spans="1:12">
      <c r="A520" s="133" t="s">
        <v>170</v>
      </c>
      <c r="B520" s="134" t="s">
        <v>171</v>
      </c>
      <c r="C520" s="135"/>
      <c r="D520" s="136">
        <v>0</v>
      </c>
      <c r="E520" s="136">
        <v>0</v>
      </c>
      <c r="F520" s="136">
        <f t="shared" si="56"/>
        <v>0</v>
      </c>
      <c r="G520" s="136">
        <v>0</v>
      </c>
      <c r="H520" s="136">
        <v>0</v>
      </c>
      <c r="I520" s="136">
        <f t="shared" si="57"/>
        <v>0</v>
      </c>
      <c r="J520" s="136">
        <v>0</v>
      </c>
      <c r="K520" s="136">
        <v>0</v>
      </c>
      <c r="L520" s="136">
        <v>0</v>
      </c>
    </row>
    <row r="521" spans="1:12">
      <c r="A521" s="133" t="s">
        <v>172</v>
      </c>
      <c r="B521" s="134" t="s">
        <v>173</v>
      </c>
      <c r="C521" s="135"/>
      <c r="D521" s="136">
        <v>0</v>
      </c>
      <c r="E521" s="136">
        <v>0</v>
      </c>
      <c r="F521" s="136">
        <f t="shared" si="56"/>
        <v>0</v>
      </c>
      <c r="G521" s="136">
        <v>0</v>
      </c>
      <c r="H521" s="136">
        <v>0</v>
      </c>
      <c r="I521" s="136">
        <f t="shared" si="57"/>
        <v>0</v>
      </c>
      <c r="J521" s="136">
        <v>0</v>
      </c>
      <c r="K521" s="136">
        <v>0</v>
      </c>
      <c r="L521" s="136">
        <v>0</v>
      </c>
    </row>
    <row r="522" spans="1:12">
      <c r="A522" s="133" t="s">
        <v>174</v>
      </c>
      <c r="B522" s="134" t="s">
        <v>175</v>
      </c>
      <c r="C522" s="135"/>
      <c r="D522" s="136">
        <v>0</v>
      </c>
      <c r="E522" s="136">
        <v>0</v>
      </c>
      <c r="F522" s="136">
        <f t="shared" si="56"/>
        <v>0</v>
      </c>
      <c r="G522" s="136">
        <v>0</v>
      </c>
      <c r="H522" s="136">
        <v>0</v>
      </c>
      <c r="I522" s="136">
        <v>0</v>
      </c>
      <c r="J522" s="136">
        <v>0</v>
      </c>
      <c r="K522" s="136">
        <v>0</v>
      </c>
      <c r="L522" s="136">
        <v>0</v>
      </c>
    </row>
    <row r="523" spans="1:12">
      <c r="A523" s="133" t="s">
        <v>176</v>
      </c>
      <c r="B523" s="134" t="s">
        <v>177</v>
      </c>
      <c r="C523" s="135"/>
      <c r="D523" s="136">
        <v>0</v>
      </c>
      <c r="E523" s="136">
        <v>0</v>
      </c>
      <c r="F523" s="136">
        <f t="shared" si="56"/>
        <v>0</v>
      </c>
      <c r="G523" s="136">
        <v>0</v>
      </c>
      <c r="H523" s="136">
        <v>0</v>
      </c>
      <c r="I523" s="136">
        <v>0</v>
      </c>
      <c r="J523" s="136">
        <v>0</v>
      </c>
      <c r="K523" s="136">
        <v>0</v>
      </c>
      <c r="L523" s="136">
        <v>0</v>
      </c>
    </row>
    <row r="524" spans="1:12">
      <c r="A524" s="133" t="s">
        <v>178</v>
      </c>
      <c r="B524" s="134" t="s">
        <v>179</v>
      </c>
      <c r="C524" s="135"/>
      <c r="D524" s="136">
        <v>0</v>
      </c>
      <c r="E524" s="136">
        <v>0</v>
      </c>
      <c r="F524" s="136">
        <f t="shared" si="56"/>
        <v>0</v>
      </c>
      <c r="G524" s="136">
        <v>0</v>
      </c>
      <c r="H524" s="136">
        <v>0</v>
      </c>
      <c r="I524" s="136">
        <v>0</v>
      </c>
      <c r="J524" s="136">
        <v>0</v>
      </c>
      <c r="K524" s="136">
        <v>0</v>
      </c>
      <c r="L524" s="136">
        <v>0</v>
      </c>
    </row>
    <row r="525" spans="1:12">
      <c r="A525" s="133" t="s">
        <v>180</v>
      </c>
      <c r="B525" s="134" t="s">
        <v>181</v>
      </c>
      <c r="C525" s="135"/>
      <c r="D525" s="136">
        <v>0</v>
      </c>
      <c r="E525" s="136">
        <v>0</v>
      </c>
      <c r="F525" s="136">
        <f t="shared" si="56"/>
        <v>0</v>
      </c>
      <c r="G525" s="136">
        <v>0</v>
      </c>
      <c r="H525" s="136">
        <v>0</v>
      </c>
      <c r="I525" s="136">
        <v>0</v>
      </c>
      <c r="J525" s="136">
        <v>0</v>
      </c>
      <c r="K525" s="136">
        <v>0</v>
      </c>
      <c r="L525" s="136">
        <v>0</v>
      </c>
    </row>
    <row r="526" spans="1:12">
      <c r="A526" s="133" t="s">
        <v>180</v>
      </c>
      <c r="B526" s="134" t="s">
        <v>182</v>
      </c>
      <c r="C526" s="135"/>
      <c r="D526" s="136">
        <v>0</v>
      </c>
      <c r="E526" s="136">
        <v>0</v>
      </c>
      <c r="F526" s="136">
        <f t="shared" si="56"/>
        <v>0</v>
      </c>
      <c r="G526" s="136">
        <v>0</v>
      </c>
      <c r="H526" s="136">
        <v>0</v>
      </c>
      <c r="I526" s="136">
        <v>0</v>
      </c>
      <c r="J526" s="136">
        <v>0</v>
      </c>
      <c r="K526" s="136">
        <v>0</v>
      </c>
      <c r="L526" s="136">
        <v>0</v>
      </c>
    </row>
    <row r="527" spans="1:12">
      <c r="A527" s="133" t="s">
        <v>183</v>
      </c>
      <c r="B527" s="134" t="s">
        <v>184</v>
      </c>
      <c r="C527" s="135"/>
      <c r="D527" s="136">
        <v>0</v>
      </c>
      <c r="E527" s="136">
        <v>0</v>
      </c>
      <c r="F527" s="136">
        <f t="shared" si="56"/>
        <v>0</v>
      </c>
      <c r="G527" s="136">
        <v>0</v>
      </c>
      <c r="H527" s="136">
        <v>0</v>
      </c>
      <c r="I527" s="136">
        <v>0</v>
      </c>
      <c r="J527" s="136">
        <v>0</v>
      </c>
      <c r="K527" s="136">
        <v>0</v>
      </c>
      <c r="L527" s="136">
        <v>0</v>
      </c>
    </row>
    <row r="528" spans="1:12">
      <c r="A528" s="133" t="s">
        <v>183</v>
      </c>
      <c r="B528" s="134" t="s">
        <v>185</v>
      </c>
      <c r="C528" s="135"/>
      <c r="D528" s="136">
        <v>0</v>
      </c>
      <c r="E528" s="136">
        <v>0</v>
      </c>
      <c r="F528" s="136">
        <f t="shared" si="56"/>
        <v>0</v>
      </c>
      <c r="G528" s="136">
        <v>0</v>
      </c>
      <c r="H528" s="136">
        <v>0</v>
      </c>
      <c r="I528" s="136">
        <v>0</v>
      </c>
      <c r="J528" s="136">
        <v>0</v>
      </c>
      <c r="K528" s="136">
        <v>0</v>
      </c>
      <c r="L528" s="136">
        <v>0</v>
      </c>
    </row>
    <row r="529" spans="1:12">
      <c r="A529" s="133" t="s">
        <v>186</v>
      </c>
      <c r="B529" s="134" t="s">
        <v>187</v>
      </c>
      <c r="C529" s="135"/>
      <c r="D529" s="136">
        <v>0</v>
      </c>
      <c r="E529" s="136">
        <v>0</v>
      </c>
      <c r="F529" s="136">
        <f t="shared" si="56"/>
        <v>0</v>
      </c>
      <c r="G529" s="136">
        <v>0</v>
      </c>
      <c r="H529" s="136">
        <v>0</v>
      </c>
      <c r="I529" s="136">
        <v>0</v>
      </c>
      <c r="J529" s="136">
        <v>0</v>
      </c>
      <c r="K529" s="136">
        <v>0</v>
      </c>
      <c r="L529" s="136">
        <v>0</v>
      </c>
    </row>
    <row r="530" spans="1:12">
      <c r="C530" s="137" t="s">
        <v>188</v>
      </c>
      <c r="D530" s="138">
        <f t="shared" ref="D530:L530" si="58">SUM(D518:D529)</f>
        <v>4296</v>
      </c>
      <c r="E530" s="138">
        <f t="shared" si="58"/>
        <v>0</v>
      </c>
      <c r="F530" s="138">
        <f t="shared" si="58"/>
        <v>4296</v>
      </c>
      <c r="G530" s="138">
        <f t="shared" si="58"/>
        <v>4597</v>
      </c>
      <c r="H530" s="138">
        <f t="shared" si="58"/>
        <v>0</v>
      </c>
      <c r="I530" s="138">
        <f t="shared" si="58"/>
        <v>4597</v>
      </c>
      <c r="J530" s="138">
        <f t="shared" si="58"/>
        <v>4918</v>
      </c>
      <c r="K530" s="138">
        <f t="shared" si="58"/>
        <v>0</v>
      </c>
      <c r="L530" s="138">
        <f t="shared" si="58"/>
        <v>4214</v>
      </c>
    </row>
    <row r="531" spans="1:12">
      <c r="C531" s="304"/>
      <c r="D531" s="305"/>
      <c r="E531" s="305"/>
      <c r="F531" s="305"/>
      <c r="G531" s="305"/>
      <c r="H531" s="305"/>
      <c r="I531" s="305"/>
      <c r="J531" s="305"/>
      <c r="K531" s="305"/>
      <c r="L531" s="305"/>
    </row>
    <row r="532" spans="1:12">
      <c r="C532" s="304"/>
      <c r="D532" s="305"/>
      <c r="E532" s="305"/>
      <c r="F532" s="305"/>
      <c r="G532" s="305"/>
      <c r="H532" s="305"/>
      <c r="I532" s="305"/>
      <c r="J532" s="305"/>
      <c r="K532" s="305"/>
      <c r="L532" s="305"/>
    </row>
    <row r="533" spans="1:12">
      <c r="C533" s="304"/>
      <c r="D533" s="305"/>
      <c r="E533" s="305"/>
      <c r="F533" s="305"/>
      <c r="G533" s="305"/>
      <c r="H533" s="305"/>
      <c r="I533" s="305"/>
      <c r="J533" s="305"/>
      <c r="K533" s="305"/>
      <c r="L533" s="305"/>
    </row>
    <row r="534" spans="1:12">
      <c r="C534" s="304"/>
      <c r="D534" s="305"/>
      <c r="E534" s="305"/>
      <c r="F534" s="305"/>
      <c r="G534" s="305"/>
      <c r="H534" s="305"/>
      <c r="I534" s="305"/>
      <c r="J534" s="305"/>
      <c r="K534" s="305"/>
      <c r="L534" s="305"/>
    </row>
    <row r="535" spans="1:12">
      <c r="C535" s="304"/>
      <c r="D535" s="305"/>
      <c r="E535" s="305"/>
      <c r="F535" s="305"/>
      <c r="G535" s="305"/>
      <c r="H535" s="305"/>
      <c r="I535" s="305"/>
      <c r="J535" s="305"/>
      <c r="K535" s="305"/>
      <c r="L535" s="305"/>
    </row>
    <row r="536" spans="1:12">
      <c r="C536" s="304"/>
      <c r="D536" s="305"/>
      <c r="E536" s="305"/>
      <c r="F536" s="305"/>
      <c r="G536" s="305"/>
      <c r="H536" s="305"/>
      <c r="I536" s="305"/>
      <c r="J536" s="305"/>
      <c r="K536" s="305"/>
      <c r="L536" s="305"/>
    </row>
    <row r="537" spans="1:12">
      <c r="C537" s="304"/>
      <c r="D537" s="305"/>
      <c r="E537" s="305"/>
      <c r="F537" s="305"/>
      <c r="G537" s="305"/>
      <c r="H537" s="305"/>
      <c r="I537" s="305"/>
      <c r="J537" s="305"/>
      <c r="K537" s="305"/>
      <c r="L537" s="305"/>
    </row>
    <row r="538" spans="1:12">
      <c r="C538" s="304"/>
      <c r="D538" s="305"/>
      <c r="E538" s="305"/>
      <c r="F538" s="305"/>
      <c r="G538" s="305"/>
      <c r="H538" s="305"/>
      <c r="I538" s="305"/>
      <c r="J538" s="305"/>
      <c r="K538" s="305"/>
      <c r="L538" s="305"/>
    </row>
    <row r="539" spans="1:12">
      <c r="C539" s="304"/>
      <c r="D539" s="305"/>
      <c r="E539" s="305"/>
      <c r="F539" s="305"/>
      <c r="G539" s="305"/>
      <c r="H539" s="305"/>
      <c r="I539" s="305"/>
      <c r="J539" s="305"/>
      <c r="K539" s="305"/>
      <c r="L539" s="305"/>
    </row>
    <row r="540" spans="1:12">
      <c r="C540" s="304"/>
      <c r="D540" s="305"/>
      <c r="E540" s="305"/>
      <c r="F540" s="305"/>
      <c r="G540" s="305"/>
      <c r="H540" s="305"/>
      <c r="I540" s="305"/>
      <c r="J540" s="305"/>
      <c r="K540" s="305"/>
      <c r="L540" s="305"/>
    </row>
    <row r="541" spans="1:12">
      <c r="A541" s="111" t="s">
        <v>152</v>
      </c>
      <c r="B541" s="111"/>
      <c r="C541" s="111"/>
      <c r="D541" s="305"/>
      <c r="E541" s="305"/>
      <c r="F541" s="305"/>
      <c r="G541" s="305"/>
      <c r="H541" s="305"/>
      <c r="I541" s="305"/>
      <c r="J541" s="305"/>
      <c r="K541" s="305"/>
      <c r="L541" s="305"/>
    </row>
    <row r="542" spans="1:12">
      <c r="A542" s="112" t="s">
        <v>153</v>
      </c>
      <c r="B542" s="112"/>
      <c r="C542" s="113"/>
      <c r="D542" s="305"/>
      <c r="E542" s="305"/>
      <c r="F542" s="305"/>
      <c r="G542" s="305"/>
      <c r="H542" s="305"/>
      <c r="I542" s="305"/>
      <c r="J542" s="305"/>
      <c r="K542" s="305"/>
      <c r="L542" s="305"/>
    </row>
    <row r="543" spans="1:12">
      <c r="C543" s="304"/>
      <c r="D543" s="305"/>
      <c r="E543" s="305"/>
      <c r="F543" s="305"/>
      <c r="G543" s="305"/>
      <c r="H543" s="305"/>
      <c r="I543" s="305"/>
      <c r="J543" s="305"/>
      <c r="K543" s="305"/>
      <c r="L543" s="305"/>
    </row>
    <row r="544" spans="1:12">
      <c r="A544" s="115" t="s">
        <v>122</v>
      </c>
      <c r="B544" s="298" t="s">
        <v>82</v>
      </c>
      <c r="C544" s="141"/>
      <c r="K544" s="114"/>
      <c r="L544" s="114"/>
    </row>
    <row r="545" spans="1:12">
      <c r="A545" s="116"/>
      <c r="B545" s="116"/>
      <c r="C545" s="141"/>
      <c r="K545" s="114"/>
      <c r="L545" s="114"/>
    </row>
    <row r="546" spans="1:12">
      <c r="A546" s="115" t="s">
        <v>123</v>
      </c>
      <c r="B546" s="117" t="s">
        <v>457</v>
      </c>
      <c r="C546" s="141"/>
      <c r="K546" s="114"/>
      <c r="L546" s="114"/>
    </row>
    <row r="547" spans="1:12">
      <c r="A547" s="141"/>
      <c r="B547" s="141"/>
      <c r="C547" s="141"/>
      <c r="K547" s="114"/>
      <c r="L547" s="114"/>
    </row>
    <row r="548" spans="1:12" ht="22.5">
      <c r="A548" s="118" t="s">
        <v>155</v>
      </c>
      <c r="B548" s="300" t="s">
        <v>455</v>
      </c>
      <c r="C548" s="301"/>
      <c r="D548" s="37"/>
    </row>
    <row r="549" spans="1:12">
      <c r="A549" s="119" t="s">
        <v>458</v>
      </c>
      <c r="B549" s="120" t="s">
        <v>456</v>
      </c>
      <c r="C549" s="121"/>
      <c r="D549" s="122"/>
      <c r="E549" s="123" t="s">
        <v>157</v>
      </c>
      <c r="F549" s="124"/>
      <c r="G549" s="122"/>
      <c r="H549" s="123" t="s">
        <v>158</v>
      </c>
      <c r="I549" s="124"/>
      <c r="J549" s="122"/>
      <c r="K549" s="123" t="s">
        <v>159</v>
      </c>
      <c r="L549" s="124"/>
    </row>
    <row r="550" spans="1:12">
      <c r="A550" s="125"/>
      <c r="B550" s="126"/>
      <c r="C550" s="126"/>
      <c r="D550" s="127" t="s">
        <v>160</v>
      </c>
      <c r="E550" s="127" t="s">
        <v>161</v>
      </c>
      <c r="F550" s="128" t="s">
        <v>160</v>
      </c>
      <c r="G550" s="127" t="s">
        <v>160</v>
      </c>
      <c r="H550" s="127" t="s">
        <v>161</v>
      </c>
      <c r="I550" s="128" t="s">
        <v>160</v>
      </c>
      <c r="J550" s="127" t="s">
        <v>160</v>
      </c>
      <c r="K550" s="127" t="s">
        <v>162</v>
      </c>
      <c r="L550" s="128" t="s">
        <v>160</v>
      </c>
    </row>
    <row r="551" spans="1:12">
      <c r="A551" s="129"/>
      <c r="B551" s="130"/>
      <c r="C551" s="130"/>
      <c r="D551" s="131" t="s">
        <v>163</v>
      </c>
      <c r="E551" s="131" t="s">
        <v>164</v>
      </c>
      <c r="F551" s="132" t="s">
        <v>165</v>
      </c>
      <c r="G551" s="131" t="s">
        <v>166</v>
      </c>
      <c r="H551" s="131" t="s">
        <v>164</v>
      </c>
      <c r="I551" s="132" t="s">
        <v>165</v>
      </c>
      <c r="J551" s="131" t="s">
        <v>166</v>
      </c>
      <c r="K551" s="131" t="s">
        <v>164</v>
      </c>
      <c r="L551" s="132" t="s">
        <v>165</v>
      </c>
    </row>
    <row r="552" spans="1:12">
      <c r="A552" s="133" t="s">
        <v>167</v>
      </c>
      <c r="B552" s="134" t="s">
        <v>130</v>
      </c>
      <c r="C552" s="135"/>
      <c r="D552" s="136">
        <v>0</v>
      </c>
      <c r="E552" s="136">
        <v>0</v>
      </c>
      <c r="F552" s="136">
        <f>D552</f>
        <v>0</v>
      </c>
      <c r="G552" s="136">
        <v>0</v>
      </c>
      <c r="H552" s="136">
        <v>0</v>
      </c>
      <c r="I552" s="136">
        <f>G552</f>
        <v>0</v>
      </c>
      <c r="J552" s="136">
        <v>0</v>
      </c>
      <c r="K552" s="136">
        <v>0</v>
      </c>
      <c r="L552" s="136">
        <f>J552</f>
        <v>0</v>
      </c>
    </row>
    <row r="553" spans="1:12">
      <c r="A553" s="133" t="s">
        <v>168</v>
      </c>
      <c r="B553" s="134" t="s">
        <v>169</v>
      </c>
      <c r="C553" s="135"/>
      <c r="D553" s="136">
        <v>0</v>
      </c>
      <c r="E553" s="136">
        <v>0</v>
      </c>
      <c r="F553" s="136">
        <f t="shared" ref="F553:F563" si="59">D553</f>
        <v>0</v>
      </c>
      <c r="G553" s="136">
        <v>0</v>
      </c>
      <c r="H553" s="136">
        <v>0</v>
      </c>
      <c r="I553" s="136">
        <f t="shared" ref="I553:I563" si="60">G553</f>
        <v>0</v>
      </c>
      <c r="J553" s="136">
        <v>0</v>
      </c>
      <c r="K553" s="136">
        <v>0</v>
      </c>
      <c r="L553" s="136">
        <v>0</v>
      </c>
    </row>
    <row r="554" spans="1:12">
      <c r="A554" s="133" t="s">
        <v>170</v>
      </c>
      <c r="B554" s="134" t="s">
        <v>171</v>
      </c>
      <c r="C554" s="135"/>
      <c r="D554" s="136">
        <v>0</v>
      </c>
      <c r="E554" s="136">
        <v>0</v>
      </c>
      <c r="F554" s="136">
        <f t="shared" si="59"/>
        <v>0</v>
      </c>
      <c r="G554" s="136">
        <v>0</v>
      </c>
      <c r="H554" s="136">
        <v>0</v>
      </c>
      <c r="I554" s="136">
        <f t="shared" si="60"/>
        <v>0</v>
      </c>
      <c r="J554" s="136">
        <v>0</v>
      </c>
      <c r="K554" s="136">
        <v>0</v>
      </c>
      <c r="L554" s="136">
        <v>0</v>
      </c>
    </row>
    <row r="555" spans="1:12">
      <c r="A555" s="133" t="s">
        <v>172</v>
      </c>
      <c r="B555" s="134" t="s">
        <v>173</v>
      </c>
      <c r="C555" s="135"/>
      <c r="D555" s="136">
        <v>0</v>
      </c>
      <c r="E555" s="136">
        <v>0</v>
      </c>
      <c r="F555" s="136">
        <f t="shared" si="59"/>
        <v>0</v>
      </c>
      <c r="G555" s="136">
        <v>0</v>
      </c>
      <c r="H555" s="136">
        <v>0</v>
      </c>
      <c r="I555" s="136">
        <f t="shared" si="60"/>
        <v>0</v>
      </c>
      <c r="J555" s="136">
        <v>0</v>
      </c>
      <c r="K555" s="136">
        <v>0</v>
      </c>
      <c r="L555" s="136">
        <v>0</v>
      </c>
    </row>
    <row r="556" spans="1:12">
      <c r="A556" s="133" t="s">
        <v>174</v>
      </c>
      <c r="B556" s="134" t="s">
        <v>175</v>
      </c>
      <c r="C556" s="135"/>
      <c r="D556" s="136">
        <v>0</v>
      </c>
      <c r="E556" s="136">
        <v>0</v>
      </c>
      <c r="F556" s="136">
        <f t="shared" si="59"/>
        <v>0</v>
      </c>
      <c r="G556" s="136">
        <v>0</v>
      </c>
      <c r="H556" s="136">
        <v>0</v>
      </c>
      <c r="I556" s="136">
        <f t="shared" si="60"/>
        <v>0</v>
      </c>
      <c r="J556" s="136">
        <v>0</v>
      </c>
      <c r="K556" s="136">
        <v>0</v>
      </c>
      <c r="L556" s="136">
        <v>0</v>
      </c>
    </row>
    <row r="557" spans="1:12">
      <c r="A557" s="133" t="s">
        <v>176</v>
      </c>
      <c r="B557" s="134" t="s">
        <v>177</v>
      </c>
      <c r="C557" s="135"/>
      <c r="D557" s="136">
        <v>0</v>
      </c>
      <c r="E557" s="136">
        <v>0</v>
      </c>
      <c r="F557" s="136">
        <f t="shared" si="59"/>
        <v>0</v>
      </c>
      <c r="G557" s="136">
        <v>0</v>
      </c>
      <c r="H557" s="136">
        <v>0</v>
      </c>
      <c r="I557" s="136">
        <f t="shared" si="60"/>
        <v>0</v>
      </c>
      <c r="J557" s="136">
        <v>0</v>
      </c>
      <c r="K557" s="136">
        <v>0</v>
      </c>
      <c r="L557" s="136">
        <v>0</v>
      </c>
    </row>
    <row r="558" spans="1:12">
      <c r="A558" s="133" t="s">
        <v>178</v>
      </c>
      <c r="B558" s="134" t="s">
        <v>179</v>
      </c>
      <c r="C558" s="135"/>
      <c r="D558" s="136">
        <v>0</v>
      </c>
      <c r="E558" s="136">
        <v>0</v>
      </c>
      <c r="F558" s="136">
        <f t="shared" si="59"/>
        <v>0</v>
      </c>
      <c r="G558" s="136">
        <v>0</v>
      </c>
      <c r="H558" s="136">
        <v>0</v>
      </c>
      <c r="I558" s="136">
        <f t="shared" si="60"/>
        <v>0</v>
      </c>
      <c r="J558" s="136">
        <v>0</v>
      </c>
      <c r="K558" s="136">
        <v>0</v>
      </c>
      <c r="L558" s="136">
        <v>0</v>
      </c>
    </row>
    <row r="559" spans="1:12">
      <c r="A559" s="133" t="s">
        <v>180</v>
      </c>
      <c r="B559" s="134" t="s">
        <v>181</v>
      </c>
      <c r="C559" s="135"/>
      <c r="D559" s="136">
        <v>0</v>
      </c>
      <c r="E559" s="136">
        <v>0</v>
      </c>
      <c r="F559" s="136">
        <f t="shared" si="59"/>
        <v>0</v>
      </c>
      <c r="G559" s="136">
        <v>0</v>
      </c>
      <c r="H559" s="136">
        <v>0</v>
      </c>
      <c r="I559" s="136">
        <f t="shared" si="60"/>
        <v>0</v>
      </c>
      <c r="J559" s="136">
        <v>0</v>
      </c>
      <c r="K559" s="136">
        <v>0</v>
      </c>
      <c r="L559" s="136">
        <v>0</v>
      </c>
    </row>
    <row r="560" spans="1:12">
      <c r="A560" s="133" t="s">
        <v>180</v>
      </c>
      <c r="B560" s="134" t="s">
        <v>182</v>
      </c>
      <c r="C560" s="135"/>
      <c r="D560" s="136">
        <v>0</v>
      </c>
      <c r="E560" s="136">
        <v>0</v>
      </c>
      <c r="F560" s="136">
        <f t="shared" si="59"/>
        <v>0</v>
      </c>
      <c r="G560" s="136">
        <v>0</v>
      </c>
      <c r="H560" s="136">
        <v>0</v>
      </c>
      <c r="I560" s="136">
        <f t="shared" si="60"/>
        <v>0</v>
      </c>
      <c r="J560" s="136">
        <v>0</v>
      </c>
      <c r="K560" s="136">
        <v>0</v>
      </c>
      <c r="L560" s="136">
        <v>0</v>
      </c>
    </row>
    <row r="561" spans="1:12">
      <c r="A561" s="133" t="s">
        <v>183</v>
      </c>
      <c r="B561" s="134" t="s">
        <v>184</v>
      </c>
      <c r="C561" s="135"/>
      <c r="D561" s="136">
        <v>75231</v>
      </c>
      <c r="E561" s="136">
        <v>0</v>
      </c>
      <c r="F561" s="136">
        <f t="shared" si="59"/>
        <v>75231</v>
      </c>
      <c r="G561" s="136">
        <v>80508</v>
      </c>
      <c r="H561" s="136">
        <v>0</v>
      </c>
      <c r="I561" s="136">
        <f t="shared" si="60"/>
        <v>80508</v>
      </c>
      <c r="J561" s="136">
        <v>0</v>
      </c>
      <c r="K561" s="136">
        <v>0</v>
      </c>
      <c r="L561" s="136">
        <v>0</v>
      </c>
    </row>
    <row r="562" spans="1:12">
      <c r="A562" s="133" t="s">
        <v>183</v>
      </c>
      <c r="B562" s="134" t="s">
        <v>185</v>
      </c>
      <c r="C562" s="135"/>
      <c r="D562" s="136">
        <v>0</v>
      </c>
      <c r="E562" s="136">
        <v>0</v>
      </c>
      <c r="F562" s="136">
        <f t="shared" si="59"/>
        <v>0</v>
      </c>
      <c r="G562" s="136">
        <v>0</v>
      </c>
      <c r="H562" s="136">
        <v>0</v>
      </c>
      <c r="I562" s="136">
        <f t="shared" si="60"/>
        <v>0</v>
      </c>
      <c r="J562" s="136">
        <v>0</v>
      </c>
      <c r="K562" s="136">
        <v>0</v>
      </c>
      <c r="L562" s="136">
        <v>0</v>
      </c>
    </row>
    <row r="563" spans="1:12">
      <c r="A563" s="133" t="s">
        <v>186</v>
      </c>
      <c r="B563" s="134" t="s">
        <v>187</v>
      </c>
      <c r="C563" s="135"/>
      <c r="D563" s="136">
        <v>0</v>
      </c>
      <c r="E563" s="136">
        <v>0</v>
      </c>
      <c r="F563" s="136">
        <f t="shared" si="59"/>
        <v>0</v>
      </c>
      <c r="G563" s="136">
        <v>0</v>
      </c>
      <c r="H563" s="136">
        <v>0</v>
      </c>
      <c r="I563" s="136">
        <f t="shared" si="60"/>
        <v>0</v>
      </c>
      <c r="J563" s="136">
        <v>0</v>
      </c>
      <c r="K563" s="136">
        <v>0</v>
      </c>
      <c r="L563" s="136">
        <v>0</v>
      </c>
    </row>
    <row r="564" spans="1:12">
      <c r="C564" s="137" t="s">
        <v>188</v>
      </c>
      <c r="D564" s="138">
        <f t="shared" ref="D564:L564" si="61">SUM(D552:D563)</f>
        <v>75231</v>
      </c>
      <c r="E564" s="138">
        <f t="shared" si="61"/>
        <v>0</v>
      </c>
      <c r="F564" s="138">
        <f t="shared" si="61"/>
        <v>75231</v>
      </c>
      <c r="G564" s="138">
        <f t="shared" si="61"/>
        <v>80508</v>
      </c>
      <c r="H564" s="138">
        <f t="shared" si="61"/>
        <v>0</v>
      </c>
      <c r="I564" s="138">
        <f t="shared" si="61"/>
        <v>80508</v>
      </c>
      <c r="J564" s="138">
        <f t="shared" si="61"/>
        <v>0</v>
      </c>
      <c r="K564" s="138">
        <f t="shared" si="61"/>
        <v>0</v>
      </c>
      <c r="L564" s="138">
        <f t="shared" si="61"/>
        <v>0</v>
      </c>
    </row>
    <row r="565" spans="1:12">
      <c r="C565" s="304"/>
      <c r="D565" s="305"/>
      <c r="E565" s="305"/>
      <c r="F565" s="305"/>
      <c r="G565" s="305"/>
      <c r="H565" s="305"/>
      <c r="I565" s="305"/>
      <c r="J565" s="305"/>
      <c r="K565" s="305"/>
      <c r="L565" s="305"/>
    </row>
    <row r="566" spans="1:12">
      <c r="C566" s="304"/>
      <c r="D566" s="305"/>
      <c r="E566" s="305"/>
      <c r="F566" s="305"/>
      <c r="G566" s="305"/>
      <c r="H566" s="305"/>
      <c r="I566" s="305"/>
      <c r="J566" s="305"/>
      <c r="K566" s="305"/>
      <c r="L566" s="305"/>
    </row>
    <row r="567" spans="1:12">
      <c r="C567" s="304"/>
      <c r="D567" s="305"/>
      <c r="E567" s="305"/>
      <c r="F567" s="305"/>
      <c r="G567" s="305"/>
      <c r="H567" s="305"/>
      <c r="I567" s="305"/>
      <c r="J567" s="305"/>
      <c r="K567" s="305"/>
      <c r="L567" s="305"/>
    </row>
    <row r="568" spans="1:12">
      <c r="C568" s="304"/>
      <c r="D568" s="305"/>
      <c r="E568" s="305"/>
      <c r="F568" s="305"/>
      <c r="G568" s="305"/>
      <c r="H568" s="305"/>
      <c r="I568" s="305"/>
      <c r="J568" s="305"/>
      <c r="K568" s="305"/>
      <c r="L568" s="305"/>
    </row>
    <row r="569" spans="1:12">
      <c r="C569" s="304"/>
      <c r="D569" s="305"/>
      <c r="E569" s="305"/>
      <c r="F569" s="305"/>
      <c r="G569" s="305"/>
      <c r="H569" s="305"/>
      <c r="I569" s="305"/>
      <c r="J569" s="305"/>
      <c r="K569" s="305"/>
      <c r="L569" s="305"/>
    </row>
    <row r="570" spans="1:12">
      <c r="C570" s="304"/>
      <c r="D570" s="305"/>
      <c r="E570" s="305"/>
      <c r="F570" s="305"/>
      <c r="G570" s="305"/>
      <c r="H570" s="305"/>
      <c r="I570" s="305"/>
      <c r="J570" s="305"/>
      <c r="K570" s="305"/>
      <c r="L570" s="305"/>
    </row>
    <row r="571" spans="1:12">
      <c r="C571" s="304"/>
      <c r="D571" s="305"/>
      <c r="E571" s="305"/>
      <c r="F571" s="305"/>
      <c r="G571" s="305"/>
      <c r="H571" s="305"/>
      <c r="I571" s="305"/>
      <c r="J571" s="305"/>
      <c r="K571" s="305"/>
      <c r="L571" s="305"/>
    </row>
    <row r="572" spans="1:12">
      <c r="C572" s="304"/>
      <c r="D572" s="305"/>
      <c r="E572" s="305"/>
      <c r="F572" s="305"/>
      <c r="G572" s="305"/>
      <c r="H572" s="305"/>
      <c r="I572" s="305"/>
      <c r="J572" s="305"/>
      <c r="K572" s="305"/>
      <c r="L572" s="305"/>
    </row>
    <row r="573" spans="1:12">
      <c r="C573" s="304"/>
      <c r="D573" s="305"/>
      <c r="E573" s="305"/>
      <c r="F573" s="305"/>
      <c r="G573" s="305"/>
      <c r="H573" s="305"/>
      <c r="I573" s="305"/>
      <c r="J573" s="305"/>
      <c r="K573" s="305"/>
      <c r="L573" s="305"/>
    </row>
    <row r="574" spans="1:12">
      <c r="C574" s="304"/>
      <c r="D574" s="305"/>
      <c r="E574" s="305"/>
      <c r="F574" s="305"/>
      <c r="G574" s="305"/>
      <c r="H574" s="305"/>
      <c r="I574" s="305"/>
      <c r="J574" s="305"/>
      <c r="K574" s="305"/>
      <c r="L574" s="305"/>
    </row>
    <row r="575" spans="1:12">
      <c r="A575" s="111" t="s">
        <v>152</v>
      </c>
      <c r="B575" s="111"/>
      <c r="C575" s="111"/>
      <c r="D575" s="305"/>
      <c r="E575" s="305"/>
      <c r="F575" s="305"/>
      <c r="G575" s="305"/>
      <c r="H575" s="305"/>
      <c r="I575" s="305"/>
      <c r="J575" s="305"/>
      <c r="K575" s="305"/>
      <c r="L575" s="305"/>
    </row>
    <row r="576" spans="1:12">
      <c r="A576" s="112" t="s">
        <v>153</v>
      </c>
      <c r="B576" s="112"/>
      <c r="C576" s="113"/>
      <c r="D576" s="305"/>
      <c r="E576" s="305"/>
      <c r="F576" s="305"/>
      <c r="G576" s="305"/>
      <c r="H576" s="305"/>
      <c r="I576" s="305"/>
      <c r="J576" s="305"/>
      <c r="K576" s="305"/>
      <c r="L576" s="305"/>
    </row>
    <row r="577" spans="1:12">
      <c r="C577" s="304"/>
      <c r="D577" s="305"/>
      <c r="E577" s="305"/>
      <c r="F577" s="305"/>
      <c r="G577" s="305"/>
      <c r="H577" s="305"/>
      <c r="I577" s="305"/>
      <c r="J577" s="305"/>
      <c r="K577" s="305"/>
      <c r="L577" s="305"/>
    </row>
    <row r="578" spans="1:12">
      <c r="A578" s="115" t="s">
        <v>122</v>
      </c>
      <c r="B578" s="298" t="s">
        <v>82</v>
      </c>
      <c r="C578" s="141"/>
      <c r="D578" s="305"/>
      <c r="E578" s="305"/>
      <c r="F578" s="305"/>
      <c r="G578" s="305"/>
      <c r="H578" s="305"/>
      <c r="I578" s="305"/>
      <c r="J578" s="305"/>
      <c r="K578" s="305"/>
      <c r="L578" s="305"/>
    </row>
    <row r="579" spans="1:12">
      <c r="A579" s="116"/>
      <c r="B579" s="116"/>
      <c r="C579" s="141"/>
      <c r="D579" s="305"/>
      <c r="E579" s="305"/>
      <c r="F579" s="305"/>
      <c r="G579" s="305"/>
      <c r="H579" s="305"/>
      <c r="I579" s="305"/>
      <c r="J579" s="305"/>
      <c r="K579" s="305"/>
      <c r="L579" s="305"/>
    </row>
    <row r="580" spans="1:12">
      <c r="A580" s="115" t="s">
        <v>123</v>
      </c>
      <c r="B580" s="117" t="s">
        <v>452</v>
      </c>
      <c r="C580" s="141"/>
      <c r="D580" s="305"/>
      <c r="E580" s="305"/>
      <c r="F580" s="305"/>
      <c r="G580" s="305"/>
      <c r="H580" s="305"/>
      <c r="I580" s="305"/>
      <c r="J580" s="305"/>
      <c r="K580" s="305"/>
      <c r="L580" s="305"/>
    </row>
    <row r="581" spans="1:12">
      <c r="A581" s="307"/>
      <c r="B581" s="50"/>
      <c r="C581" s="141"/>
      <c r="D581" s="305"/>
      <c r="E581" s="305"/>
      <c r="F581" s="305"/>
      <c r="G581" s="305"/>
      <c r="H581" s="305"/>
      <c r="I581" s="305"/>
      <c r="J581" s="305"/>
      <c r="K581" s="305"/>
      <c r="L581" s="305"/>
    </row>
    <row r="582" spans="1:12" ht="22.5">
      <c r="A582" s="118" t="s">
        <v>155</v>
      </c>
      <c r="B582" s="300" t="s">
        <v>455</v>
      </c>
      <c r="C582" s="301"/>
      <c r="D582" s="305"/>
      <c r="E582" s="305"/>
      <c r="F582" s="305"/>
      <c r="G582" s="305"/>
      <c r="H582" s="305"/>
      <c r="I582" s="305"/>
      <c r="J582" s="305"/>
      <c r="K582" s="305"/>
      <c r="L582" s="305"/>
    </row>
    <row r="583" spans="1:12">
      <c r="A583" s="119" t="s">
        <v>459</v>
      </c>
      <c r="B583" s="120" t="s">
        <v>453</v>
      </c>
      <c r="C583" s="121"/>
      <c r="D583" s="122"/>
      <c r="E583" s="123" t="s">
        <v>157</v>
      </c>
      <c r="F583" s="124"/>
      <c r="G583" s="122"/>
      <c r="H583" s="123" t="s">
        <v>158</v>
      </c>
      <c r="I583" s="124"/>
      <c r="J583" s="122"/>
      <c r="K583" s="123" t="s">
        <v>159</v>
      </c>
      <c r="L583" s="124"/>
    </row>
    <row r="584" spans="1:12">
      <c r="A584" s="125"/>
      <c r="B584" s="126"/>
      <c r="C584" s="126"/>
      <c r="D584" s="127" t="s">
        <v>160</v>
      </c>
      <c r="E584" s="127" t="s">
        <v>161</v>
      </c>
      <c r="F584" s="128" t="s">
        <v>160</v>
      </c>
      <c r="G584" s="127" t="s">
        <v>160</v>
      </c>
      <c r="H584" s="127" t="s">
        <v>161</v>
      </c>
      <c r="I584" s="128" t="s">
        <v>160</v>
      </c>
      <c r="J584" s="127" t="s">
        <v>160</v>
      </c>
      <c r="K584" s="127" t="s">
        <v>162</v>
      </c>
      <c r="L584" s="128" t="s">
        <v>160</v>
      </c>
    </row>
    <row r="585" spans="1:12">
      <c r="A585" s="129"/>
      <c r="B585" s="130"/>
      <c r="C585" s="130"/>
      <c r="D585" s="131" t="s">
        <v>163</v>
      </c>
      <c r="E585" s="131" t="s">
        <v>164</v>
      </c>
      <c r="F585" s="132" t="s">
        <v>165</v>
      </c>
      <c r="G585" s="131" t="s">
        <v>166</v>
      </c>
      <c r="H585" s="131" t="s">
        <v>164</v>
      </c>
      <c r="I585" s="132" t="s">
        <v>165</v>
      </c>
      <c r="J585" s="131" t="s">
        <v>166</v>
      </c>
      <c r="K585" s="131" t="s">
        <v>164</v>
      </c>
      <c r="L585" s="132" t="s">
        <v>165</v>
      </c>
    </row>
    <row r="586" spans="1:12">
      <c r="A586" s="133" t="s">
        <v>167</v>
      </c>
      <c r="B586" s="134" t="s">
        <v>130</v>
      </c>
      <c r="C586" s="135"/>
      <c r="D586" s="136">
        <v>1211</v>
      </c>
      <c r="E586" s="136">
        <v>0</v>
      </c>
      <c r="F586" s="136">
        <f>D586</f>
        <v>1211</v>
      </c>
      <c r="G586" s="136">
        <v>1272</v>
      </c>
      <c r="H586" s="136">
        <v>0</v>
      </c>
      <c r="I586" s="136">
        <f>G586</f>
        <v>1272</v>
      </c>
      <c r="J586" s="136">
        <v>1337</v>
      </c>
      <c r="K586" s="136">
        <v>0</v>
      </c>
      <c r="L586" s="136">
        <f>J586</f>
        <v>1337</v>
      </c>
    </row>
    <row r="587" spans="1:12">
      <c r="A587" s="133" t="s">
        <v>168</v>
      </c>
      <c r="B587" s="134" t="s">
        <v>169</v>
      </c>
      <c r="C587" s="135"/>
      <c r="D587" s="136">
        <v>203</v>
      </c>
      <c r="E587" s="136">
        <v>0</v>
      </c>
      <c r="F587" s="136">
        <f t="shared" ref="F587:F597" si="62">D587</f>
        <v>203</v>
      </c>
      <c r="G587" s="136">
        <v>213</v>
      </c>
      <c r="H587" s="136">
        <v>0</v>
      </c>
      <c r="I587" s="136">
        <f t="shared" ref="I587:I588" si="63">G587</f>
        <v>213</v>
      </c>
      <c r="J587" s="136">
        <v>223</v>
      </c>
      <c r="K587" s="136">
        <v>0</v>
      </c>
      <c r="L587" s="136">
        <f t="shared" ref="L587:L588" si="64">J587</f>
        <v>223</v>
      </c>
    </row>
    <row r="588" spans="1:12">
      <c r="A588" s="133" t="s">
        <v>170</v>
      </c>
      <c r="B588" s="134" t="s">
        <v>171</v>
      </c>
      <c r="C588" s="135"/>
      <c r="D588" s="136">
        <v>60</v>
      </c>
      <c r="E588" s="136">
        <v>0</v>
      </c>
      <c r="F588" s="136">
        <f t="shared" si="62"/>
        <v>60</v>
      </c>
      <c r="G588" s="136">
        <v>70</v>
      </c>
      <c r="H588" s="136">
        <v>0</v>
      </c>
      <c r="I588" s="136">
        <f t="shared" si="63"/>
        <v>70</v>
      </c>
      <c r="J588" s="136">
        <v>80</v>
      </c>
      <c r="K588" s="136">
        <v>0</v>
      </c>
      <c r="L588" s="136">
        <f t="shared" si="64"/>
        <v>80</v>
      </c>
    </row>
    <row r="589" spans="1:12">
      <c r="A589" s="133" t="s">
        <v>172</v>
      </c>
      <c r="B589" s="134" t="s">
        <v>173</v>
      </c>
      <c r="C589" s="135"/>
      <c r="D589" s="136">
        <v>0</v>
      </c>
      <c r="E589" s="136">
        <v>0</v>
      </c>
      <c r="F589" s="136">
        <f t="shared" si="62"/>
        <v>0</v>
      </c>
      <c r="G589" s="136">
        <v>0</v>
      </c>
      <c r="H589" s="136">
        <v>0</v>
      </c>
      <c r="I589" s="136">
        <v>0</v>
      </c>
      <c r="J589" s="136">
        <v>0</v>
      </c>
      <c r="K589" s="136">
        <v>0</v>
      </c>
      <c r="L589" s="136">
        <v>0</v>
      </c>
    </row>
    <row r="590" spans="1:12">
      <c r="A590" s="133" t="s">
        <v>174</v>
      </c>
      <c r="B590" s="134" t="s">
        <v>175</v>
      </c>
      <c r="C590" s="135"/>
      <c r="D590" s="136">
        <v>0</v>
      </c>
      <c r="E590" s="136">
        <v>0</v>
      </c>
      <c r="F590" s="136">
        <f t="shared" si="62"/>
        <v>0</v>
      </c>
      <c r="G590" s="136">
        <v>0</v>
      </c>
      <c r="H590" s="136">
        <v>0</v>
      </c>
      <c r="I590" s="136">
        <v>0</v>
      </c>
      <c r="J590" s="136">
        <v>0</v>
      </c>
      <c r="K590" s="136">
        <v>0</v>
      </c>
      <c r="L590" s="136">
        <v>0</v>
      </c>
    </row>
    <row r="591" spans="1:12">
      <c r="A591" s="133" t="s">
        <v>176</v>
      </c>
      <c r="B591" s="134" t="s">
        <v>177</v>
      </c>
      <c r="C591" s="135"/>
      <c r="D591" s="136">
        <v>0</v>
      </c>
      <c r="E591" s="136">
        <v>0</v>
      </c>
      <c r="F591" s="136">
        <f t="shared" si="62"/>
        <v>0</v>
      </c>
      <c r="G591" s="136">
        <v>0</v>
      </c>
      <c r="H591" s="136">
        <v>0</v>
      </c>
      <c r="I591" s="136">
        <v>0</v>
      </c>
      <c r="J591" s="136">
        <v>0</v>
      </c>
      <c r="K591" s="136">
        <v>0</v>
      </c>
      <c r="L591" s="136">
        <v>0</v>
      </c>
    </row>
    <row r="592" spans="1:12">
      <c r="A592" s="133" t="s">
        <v>178</v>
      </c>
      <c r="B592" s="134" t="s">
        <v>179</v>
      </c>
      <c r="C592" s="135"/>
      <c r="D592" s="136">
        <v>0</v>
      </c>
      <c r="E592" s="136">
        <v>0</v>
      </c>
      <c r="F592" s="136">
        <f t="shared" si="62"/>
        <v>0</v>
      </c>
      <c r="G592" s="136">
        <v>0</v>
      </c>
      <c r="H592" s="136">
        <v>0</v>
      </c>
      <c r="I592" s="136">
        <v>0</v>
      </c>
      <c r="J592" s="136">
        <v>0</v>
      </c>
      <c r="K592" s="136">
        <v>0</v>
      </c>
      <c r="L592" s="136">
        <v>0</v>
      </c>
    </row>
    <row r="593" spans="1:14">
      <c r="A593" s="133" t="s">
        <v>180</v>
      </c>
      <c r="B593" s="134" t="s">
        <v>181</v>
      </c>
      <c r="C593" s="135"/>
      <c r="D593" s="136">
        <v>0</v>
      </c>
      <c r="E593" s="136">
        <v>0</v>
      </c>
      <c r="F593" s="136">
        <f t="shared" si="62"/>
        <v>0</v>
      </c>
      <c r="G593" s="136">
        <v>0</v>
      </c>
      <c r="H593" s="136">
        <v>0</v>
      </c>
      <c r="I593" s="136">
        <v>0</v>
      </c>
      <c r="J593" s="136">
        <v>0</v>
      </c>
      <c r="K593" s="136">
        <v>0</v>
      </c>
      <c r="L593" s="136">
        <v>0</v>
      </c>
    </row>
    <row r="594" spans="1:14">
      <c r="A594" s="133" t="s">
        <v>180</v>
      </c>
      <c r="B594" s="134" t="s">
        <v>182</v>
      </c>
      <c r="C594" s="135"/>
      <c r="D594" s="136">
        <v>0</v>
      </c>
      <c r="E594" s="136">
        <v>0</v>
      </c>
      <c r="F594" s="136">
        <f t="shared" si="62"/>
        <v>0</v>
      </c>
      <c r="G594" s="136">
        <v>0</v>
      </c>
      <c r="H594" s="136">
        <v>0</v>
      </c>
      <c r="I594" s="136">
        <v>0</v>
      </c>
      <c r="J594" s="136">
        <v>0</v>
      </c>
      <c r="K594" s="136">
        <v>0</v>
      </c>
      <c r="L594" s="136">
        <v>0</v>
      </c>
    </row>
    <row r="595" spans="1:14">
      <c r="A595" s="133" t="s">
        <v>183</v>
      </c>
      <c r="B595" s="134" t="s">
        <v>184</v>
      </c>
      <c r="C595" s="135"/>
      <c r="D595" s="136">
        <v>0</v>
      </c>
      <c r="E595" s="136">
        <v>0</v>
      </c>
      <c r="F595" s="136">
        <f t="shared" si="62"/>
        <v>0</v>
      </c>
      <c r="G595" s="136">
        <v>0</v>
      </c>
      <c r="H595" s="136">
        <v>0</v>
      </c>
      <c r="I595" s="136">
        <v>0</v>
      </c>
      <c r="J595" s="136">
        <v>0</v>
      </c>
      <c r="K595" s="136">
        <v>0</v>
      </c>
      <c r="L595" s="136">
        <v>0</v>
      </c>
    </row>
    <row r="596" spans="1:14">
      <c r="A596" s="133" t="s">
        <v>183</v>
      </c>
      <c r="B596" s="134" t="s">
        <v>185</v>
      </c>
      <c r="C596" s="135"/>
      <c r="D596" s="136">
        <v>0</v>
      </c>
      <c r="E596" s="136">
        <v>0</v>
      </c>
      <c r="F596" s="136">
        <f t="shared" si="62"/>
        <v>0</v>
      </c>
      <c r="G596" s="136">
        <v>0</v>
      </c>
      <c r="H596" s="136">
        <v>0</v>
      </c>
      <c r="I596" s="136">
        <v>0</v>
      </c>
      <c r="J596" s="136">
        <v>0</v>
      </c>
      <c r="K596" s="136">
        <v>0</v>
      </c>
      <c r="L596" s="136">
        <v>0</v>
      </c>
    </row>
    <row r="597" spans="1:14">
      <c r="A597" s="133" t="s">
        <v>186</v>
      </c>
      <c r="B597" s="134" t="s">
        <v>187</v>
      </c>
      <c r="C597" s="135"/>
      <c r="D597" s="136">
        <v>0</v>
      </c>
      <c r="E597" s="136">
        <v>0</v>
      </c>
      <c r="F597" s="136">
        <f t="shared" si="62"/>
        <v>0</v>
      </c>
      <c r="G597" s="136">
        <v>0</v>
      </c>
      <c r="H597" s="136">
        <v>0</v>
      </c>
      <c r="I597" s="136">
        <v>0</v>
      </c>
      <c r="J597" s="136">
        <v>0</v>
      </c>
      <c r="K597" s="136">
        <v>0</v>
      </c>
      <c r="L597" s="136">
        <v>0</v>
      </c>
    </row>
    <row r="598" spans="1:14">
      <c r="C598" s="137" t="s">
        <v>188</v>
      </c>
      <c r="D598" s="138">
        <f t="shared" ref="D598:L598" si="65">SUM(D586:D597)</f>
        <v>1474</v>
      </c>
      <c r="E598" s="138">
        <f t="shared" si="65"/>
        <v>0</v>
      </c>
      <c r="F598" s="138">
        <f t="shared" si="65"/>
        <v>1474</v>
      </c>
      <c r="G598" s="138">
        <f t="shared" si="65"/>
        <v>1555</v>
      </c>
      <c r="H598" s="138">
        <f t="shared" si="65"/>
        <v>0</v>
      </c>
      <c r="I598" s="138">
        <f t="shared" si="65"/>
        <v>1555</v>
      </c>
      <c r="J598" s="138">
        <f t="shared" si="65"/>
        <v>1640</v>
      </c>
      <c r="K598" s="138">
        <f t="shared" si="65"/>
        <v>0</v>
      </c>
      <c r="L598" s="138">
        <f t="shared" si="65"/>
        <v>1640</v>
      </c>
    </row>
    <row r="600" spans="1:14">
      <c r="A600" s="142"/>
      <c r="B600" s="331"/>
      <c r="C600" s="331"/>
      <c r="D600" s="364"/>
      <c r="E600" s="365"/>
      <c r="F600" s="139"/>
      <c r="G600" s="143"/>
      <c r="H600" s="139"/>
      <c r="I600" s="139"/>
      <c r="J600" s="143"/>
      <c r="K600" s="139"/>
      <c r="L600" s="139"/>
      <c r="M600" s="143"/>
    </row>
    <row r="601" spans="1:14">
      <c r="A601" s="235"/>
      <c r="B601" s="235"/>
      <c r="F601" s="235"/>
      <c r="G601" s="235"/>
      <c r="H601" s="235"/>
      <c r="I601" s="235"/>
      <c r="J601" s="235"/>
      <c r="K601" s="235"/>
      <c r="L601" s="235"/>
      <c r="M601" s="235"/>
      <c r="N601" s="235"/>
    </row>
    <row r="602" spans="1:14">
      <c r="C602" s="308" t="s">
        <v>467</v>
      </c>
      <c r="F602" s="110"/>
      <c r="G602" s="330"/>
      <c r="H602" s="262"/>
      <c r="I602" s="311" t="s">
        <v>468</v>
      </c>
      <c r="J602" s="311"/>
      <c r="K602" s="235"/>
      <c r="N602" s="235"/>
    </row>
    <row r="603" spans="1:14">
      <c r="B603" s="114"/>
      <c r="C603" s="114"/>
      <c r="F603" s="110"/>
      <c r="G603" s="261"/>
      <c r="H603" s="262"/>
      <c r="K603" s="235"/>
      <c r="N603" s="235"/>
    </row>
    <row r="604" spans="1:14">
      <c r="B604" s="309" t="s">
        <v>464</v>
      </c>
      <c r="C604" s="309"/>
      <c r="G604" s="261"/>
      <c r="H604" s="262"/>
      <c r="I604" s="311" t="s">
        <v>463</v>
      </c>
      <c r="K604" s="235"/>
      <c r="N604" s="235"/>
    </row>
  </sheetData>
  <mergeCells count="14">
    <mergeCell ref="B5:C5"/>
    <mergeCell ref="B9:C9"/>
    <mergeCell ref="D600:E600"/>
    <mergeCell ref="B376:C376"/>
    <mergeCell ref="B410:C410"/>
    <mergeCell ref="B445:C445"/>
    <mergeCell ref="B480:C480"/>
    <mergeCell ref="B339:C339"/>
    <mergeCell ref="B408:C408"/>
    <mergeCell ref="B170:C170"/>
    <mergeCell ref="B174:C174"/>
    <mergeCell ref="B310:C310"/>
    <mergeCell ref="B10:C10"/>
    <mergeCell ref="B343:C343"/>
  </mergeCells>
  <pageMargins left="0.7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topLeftCell="A32" workbookViewId="0">
      <selection sqref="A1:H66"/>
    </sheetView>
  </sheetViews>
  <sheetFormatPr defaultRowHeight="15"/>
  <cols>
    <col min="1" max="1" width="20.85546875" customWidth="1"/>
    <col min="2" max="2" width="15" customWidth="1"/>
    <col min="3" max="3" width="18.85546875" customWidth="1"/>
    <col min="4" max="4" width="10.5703125" customWidth="1"/>
    <col min="5" max="5" width="12.5703125" customWidth="1"/>
    <col min="6" max="6" width="11.28515625" customWidth="1"/>
    <col min="7" max="7" width="14" customWidth="1"/>
    <col min="8" max="8" width="18.140625" customWidth="1"/>
  </cols>
  <sheetData>
    <row r="1" spans="1:8">
      <c r="A1" s="212" t="s">
        <v>0</v>
      </c>
      <c r="B1" s="213"/>
      <c r="C1" s="37"/>
      <c r="D1" s="37"/>
      <c r="E1" s="37"/>
    </row>
    <row r="2" spans="1:8">
      <c r="A2" s="212" t="s">
        <v>1</v>
      </c>
      <c r="B2" s="213"/>
      <c r="C2" s="37"/>
      <c r="D2" s="37"/>
      <c r="E2" s="37"/>
    </row>
    <row r="3" spans="1:8" ht="15.75" thickBot="1">
      <c r="A3" s="36" t="s">
        <v>288</v>
      </c>
      <c r="B3" s="37"/>
      <c r="C3" s="37"/>
      <c r="D3" s="37"/>
      <c r="E3" s="37"/>
      <c r="F3" s="37"/>
      <c r="G3" s="37"/>
      <c r="H3" s="37"/>
    </row>
    <row r="4" spans="1:8">
      <c r="A4" s="38" t="s">
        <v>117</v>
      </c>
      <c r="B4" s="39"/>
      <c r="C4" s="40"/>
      <c r="D4" s="41">
        <v>2017</v>
      </c>
      <c r="E4" s="42"/>
      <c r="F4" s="43"/>
      <c r="G4" s="44" t="s">
        <v>118</v>
      </c>
      <c r="H4" s="45" t="s">
        <v>119</v>
      </c>
    </row>
    <row r="5" spans="1:8">
      <c r="A5" s="46"/>
      <c r="B5" s="47"/>
      <c r="C5" s="48"/>
      <c r="D5" s="49"/>
      <c r="E5" s="48"/>
      <c r="F5" s="50"/>
      <c r="G5" s="51"/>
      <c r="H5" s="52" t="s">
        <v>119</v>
      </c>
    </row>
    <row r="6" spans="1:8" ht="15.75" thickBot="1">
      <c r="A6" s="53" t="s">
        <v>120</v>
      </c>
      <c r="B6" s="334" t="s">
        <v>121</v>
      </c>
      <c r="C6" s="335"/>
      <c r="D6" s="335"/>
      <c r="E6" s="336"/>
      <c r="F6" s="48"/>
      <c r="G6" s="54" t="s">
        <v>119</v>
      </c>
      <c r="H6" s="55" t="s">
        <v>119</v>
      </c>
    </row>
    <row r="7" spans="1:8">
      <c r="A7" s="56"/>
      <c r="B7" s="48"/>
      <c r="C7" s="48"/>
      <c r="D7" s="48"/>
      <c r="E7" s="48"/>
      <c r="F7" s="48"/>
      <c r="G7" s="57"/>
      <c r="H7" s="58"/>
    </row>
    <row r="8" spans="1:8">
      <c r="A8" s="53" t="s">
        <v>122</v>
      </c>
      <c r="B8" s="337" t="s">
        <v>1</v>
      </c>
      <c r="C8" s="338"/>
      <c r="D8" s="338"/>
      <c r="E8" s="338"/>
      <c r="F8" s="338"/>
      <c r="G8" s="339"/>
      <c r="H8" s="58"/>
    </row>
    <row r="9" spans="1:8">
      <c r="A9" s="56"/>
      <c r="B9" s="48"/>
      <c r="C9" s="48"/>
      <c r="D9" s="48"/>
      <c r="E9" s="48"/>
      <c r="F9" s="48"/>
      <c r="G9" s="48"/>
      <c r="H9" s="58"/>
    </row>
    <row r="10" spans="1:8">
      <c r="A10" s="53" t="s">
        <v>123</v>
      </c>
      <c r="B10" s="340" t="s">
        <v>236</v>
      </c>
      <c r="C10" s="341"/>
      <c r="D10" s="48"/>
      <c r="E10" s="48"/>
      <c r="F10" s="48"/>
      <c r="G10" s="48"/>
      <c r="H10" s="58"/>
    </row>
    <row r="11" spans="1:8" ht="15.75" thickBot="1">
      <c r="A11" s="56"/>
      <c r="B11" s="48"/>
      <c r="C11" s="48"/>
      <c r="D11" s="48"/>
      <c r="E11" s="48"/>
      <c r="F11" s="48"/>
      <c r="G11" s="48"/>
      <c r="H11" s="58"/>
    </row>
    <row r="12" spans="1:8" ht="15.75" thickBot="1">
      <c r="A12" s="56"/>
      <c r="B12" s="48"/>
      <c r="C12" s="48"/>
      <c r="D12" s="48"/>
      <c r="E12" s="59" t="s">
        <v>124</v>
      </c>
      <c r="F12" s="48"/>
      <c r="G12" s="48"/>
      <c r="H12" s="58"/>
    </row>
    <row r="13" spans="1:8" ht="15.75" thickBot="1">
      <c r="A13" s="56"/>
      <c r="B13" s="48"/>
      <c r="C13" s="48"/>
      <c r="D13" s="48"/>
      <c r="E13" s="42"/>
      <c r="F13" s="48"/>
      <c r="G13" s="48"/>
      <c r="H13" s="58"/>
    </row>
    <row r="14" spans="1:8" ht="15.75" thickBot="1">
      <c r="A14" s="342" t="s">
        <v>125</v>
      </c>
      <c r="B14" s="343"/>
      <c r="C14" s="60"/>
      <c r="D14" s="61"/>
      <c r="E14" s="62" t="s">
        <v>126</v>
      </c>
      <c r="F14" s="344" t="s">
        <v>127</v>
      </c>
      <c r="G14" s="345"/>
      <c r="H14" s="346"/>
    </row>
    <row r="15" spans="1:8">
      <c r="A15" s="63"/>
      <c r="B15" s="64"/>
      <c r="C15" s="65" t="s">
        <v>128</v>
      </c>
      <c r="D15" s="66" t="s">
        <v>129</v>
      </c>
      <c r="E15" s="67">
        <v>2017</v>
      </c>
      <c r="F15" s="68">
        <v>2018</v>
      </c>
      <c r="G15" s="68">
        <v>2019</v>
      </c>
      <c r="H15" s="69">
        <v>2020</v>
      </c>
    </row>
    <row r="16" spans="1:8">
      <c r="A16" s="56" t="s">
        <v>1</v>
      </c>
      <c r="B16" s="58"/>
      <c r="C16" s="70" t="s">
        <v>130</v>
      </c>
      <c r="D16" s="71" t="s">
        <v>131</v>
      </c>
      <c r="E16" s="72">
        <f>E26+E34+E42+E50+E58</f>
        <v>5389</v>
      </c>
      <c r="F16" s="72">
        <f t="shared" ref="F16:H16" si="0">F26+F34+F42+F50+F58</f>
        <v>5710</v>
      </c>
      <c r="G16" s="72">
        <f t="shared" si="0"/>
        <v>6082</v>
      </c>
      <c r="H16" s="72">
        <f t="shared" si="0"/>
        <v>6478</v>
      </c>
    </row>
    <row r="17" spans="1:8">
      <c r="A17" s="56"/>
      <c r="B17" s="58"/>
      <c r="C17" s="70" t="s">
        <v>132</v>
      </c>
      <c r="D17" s="72" t="s">
        <v>133</v>
      </c>
      <c r="E17" s="72">
        <f t="shared" ref="E17:H19" si="1">E27+E35+E43+E51+E59</f>
        <v>498871</v>
      </c>
      <c r="F17" s="72">
        <f t="shared" si="1"/>
        <v>513834</v>
      </c>
      <c r="G17" s="72">
        <f t="shared" si="1"/>
        <v>539532</v>
      </c>
      <c r="H17" s="72">
        <f t="shared" si="1"/>
        <v>577304</v>
      </c>
    </row>
    <row r="18" spans="1:8">
      <c r="A18" s="56"/>
      <c r="B18" s="58"/>
      <c r="C18" s="70" t="s">
        <v>134</v>
      </c>
      <c r="D18" s="72" t="s">
        <v>135</v>
      </c>
      <c r="E18" s="72">
        <f t="shared" si="1"/>
        <v>49708</v>
      </c>
      <c r="F18" s="72">
        <f t="shared" si="1"/>
        <v>75231</v>
      </c>
      <c r="G18" s="72">
        <f t="shared" si="1"/>
        <v>80508</v>
      </c>
      <c r="H18" s="72">
        <f t="shared" si="1"/>
        <v>0</v>
      </c>
    </row>
    <row r="19" spans="1:8">
      <c r="A19" s="56"/>
      <c r="B19" s="58"/>
      <c r="C19" s="70" t="s">
        <v>136</v>
      </c>
      <c r="D19" s="72"/>
      <c r="E19" s="72">
        <f t="shared" si="1"/>
        <v>0</v>
      </c>
      <c r="F19" s="72">
        <v>0</v>
      </c>
      <c r="G19" s="72">
        <v>0</v>
      </c>
      <c r="H19" s="73">
        <v>0</v>
      </c>
    </row>
    <row r="20" spans="1:8" ht="15.75" thickBot="1">
      <c r="A20" s="74"/>
      <c r="B20" s="75"/>
      <c r="C20" s="76" t="s">
        <v>137</v>
      </c>
      <c r="D20" s="77"/>
      <c r="E20" s="78">
        <f>SUM(E16:E19)</f>
        <v>553968</v>
      </c>
      <c r="F20" s="78">
        <f>SUM(F16:F19)</f>
        <v>594775</v>
      </c>
      <c r="G20" s="78">
        <f>SUM(G16:G19)</f>
        <v>626122</v>
      </c>
      <c r="H20" s="78">
        <f>SUM(H16:H19)</f>
        <v>583782</v>
      </c>
    </row>
    <row r="21" spans="1:8">
      <c r="A21" s="56"/>
      <c r="B21" s="48"/>
      <c r="C21" s="48"/>
      <c r="D21" s="48"/>
      <c r="E21" s="48"/>
      <c r="F21" s="48"/>
      <c r="G21" s="48"/>
      <c r="H21" s="58"/>
    </row>
    <row r="22" spans="1:8" ht="15.75" thickBot="1">
      <c r="A22" s="56"/>
      <c r="B22" s="48"/>
      <c r="C22" s="48"/>
      <c r="D22" s="48"/>
      <c r="E22" s="48"/>
      <c r="F22" s="48"/>
      <c r="G22" s="48"/>
      <c r="H22" s="58"/>
    </row>
    <row r="23" spans="1:8" ht="15.75" thickBot="1">
      <c r="A23" s="171" t="s">
        <v>138</v>
      </c>
      <c r="B23" s="167"/>
      <c r="C23" s="167"/>
      <c r="D23" s="167"/>
      <c r="E23" s="167"/>
      <c r="F23" s="167"/>
      <c r="G23" s="167"/>
      <c r="H23" s="168"/>
    </row>
    <row r="24" spans="1:8" ht="15.75" thickBot="1">
      <c r="A24" s="172" t="s">
        <v>119</v>
      </c>
      <c r="B24" s="173"/>
      <c r="C24" s="60"/>
      <c r="D24" s="61"/>
      <c r="E24" s="62" t="s">
        <v>126</v>
      </c>
      <c r="F24" s="166" t="s">
        <v>207</v>
      </c>
      <c r="G24" s="167"/>
      <c r="H24" s="168"/>
    </row>
    <row r="25" spans="1:8" ht="15.75" thickBot="1">
      <c r="A25" s="174" t="s">
        <v>139</v>
      </c>
      <c r="B25" s="175"/>
      <c r="C25" s="65" t="s">
        <v>128</v>
      </c>
      <c r="D25" s="66" t="s">
        <v>129</v>
      </c>
      <c r="E25" s="79">
        <v>2017</v>
      </c>
      <c r="F25" s="68">
        <v>2018</v>
      </c>
      <c r="G25" s="68">
        <v>2019</v>
      </c>
      <c r="H25" s="69">
        <v>2020</v>
      </c>
    </row>
    <row r="26" spans="1:8" ht="15.75" thickBot="1">
      <c r="A26" s="354" t="s">
        <v>113</v>
      </c>
      <c r="B26" s="355"/>
      <c r="C26" s="80" t="s">
        <v>130</v>
      </c>
      <c r="D26" s="81" t="s">
        <v>131</v>
      </c>
      <c r="E26" s="82">
        <v>0</v>
      </c>
      <c r="F26" s="83">
        <v>0</v>
      </c>
      <c r="G26" s="83">
        <v>0</v>
      </c>
      <c r="H26" s="84">
        <v>0</v>
      </c>
    </row>
    <row r="27" spans="1:8" ht="15.75" thickBot="1">
      <c r="A27" s="151" t="s">
        <v>140</v>
      </c>
      <c r="B27" s="170"/>
      <c r="C27" s="85" t="s">
        <v>132</v>
      </c>
      <c r="D27" s="86" t="s">
        <v>133</v>
      </c>
      <c r="E27" s="82">
        <v>498821</v>
      </c>
      <c r="F27" s="83">
        <v>513774</v>
      </c>
      <c r="G27" s="72">
        <v>539462</v>
      </c>
      <c r="H27" s="73">
        <v>577224</v>
      </c>
    </row>
    <row r="28" spans="1:8" ht="15.75" thickBot="1">
      <c r="A28" s="38" t="s">
        <v>141</v>
      </c>
      <c r="B28" s="88" t="s">
        <v>228</v>
      </c>
      <c r="C28" s="85" t="s">
        <v>134</v>
      </c>
      <c r="D28" s="86" t="s">
        <v>135</v>
      </c>
      <c r="E28" s="82">
        <v>0</v>
      </c>
      <c r="F28" s="83">
        <v>0</v>
      </c>
      <c r="G28" s="72">
        <v>0</v>
      </c>
      <c r="H28" s="73">
        <v>0</v>
      </c>
    </row>
    <row r="29" spans="1:8">
      <c r="A29" s="89"/>
      <c r="B29" s="90"/>
      <c r="C29" s="85" t="s">
        <v>136</v>
      </c>
      <c r="D29" s="91"/>
      <c r="E29" s="82">
        <v>0</v>
      </c>
      <c r="F29" s="83">
        <v>0</v>
      </c>
      <c r="G29" s="72">
        <v>0</v>
      </c>
      <c r="H29" s="73">
        <v>0</v>
      </c>
    </row>
    <row r="30" spans="1:8" ht="15.75" thickBot="1">
      <c r="A30" s="74"/>
      <c r="B30" s="75"/>
      <c r="C30" s="93" t="s">
        <v>137</v>
      </c>
      <c r="D30" s="94"/>
      <c r="E30" s="95">
        <f>SUM(E26:E29)</f>
        <v>498821</v>
      </c>
      <c r="F30" s="95">
        <f>SUM(F26:F29)</f>
        <v>513774</v>
      </c>
      <c r="G30" s="95">
        <f>SUM(G26:G29)</f>
        <v>539462</v>
      </c>
      <c r="H30" s="95">
        <f>SUM(H26:H29)</f>
        <v>577224</v>
      </c>
    </row>
    <row r="31" spans="1:8" ht="15.75" thickBot="1">
      <c r="A31" s="349" t="s">
        <v>138</v>
      </c>
      <c r="B31" s="345"/>
      <c r="C31" s="345"/>
      <c r="D31" s="345"/>
      <c r="E31" s="345"/>
      <c r="F31" s="345"/>
      <c r="G31" s="345"/>
      <c r="H31" s="346"/>
    </row>
    <row r="32" spans="1:8" ht="15.75" thickBot="1">
      <c r="A32" s="350" t="s">
        <v>119</v>
      </c>
      <c r="B32" s="351"/>
      <c r="C32" s="60"/>
      <c r="D32" s="61"/>
      <c r="E32" s="62" t="s">
        <v>126</v>
      </c>
      <c r="F32" s="344" t="s">
        <v>127</v>
      </c>
      <c r="G32" s="345"/>
      <c r="H32" s="346"/>
    </row>
    <row r="33" spans="1:8" ht="15.75" thickBot="1">
      <c r="A33" s="352" t="s">
        <v>139</v>
      </c>
      <c r="B33" s="353"/>
      <c r="C33" s="65" t="s">
        <v>128</v>
      </c>
      <c r="D33" s="66" t="s">
        <v>129</v>
      </c>
      <c r="E33" s="79">
        <v>2017</v>
      </c>
      <c r="F33" s="68">
        <v>2018</v>
      </c>
      <c r="G33" s="68">
        <v>2019</v>
      </c>
      <c r="H33" s="69">
        <v>2020</v>
      </c>
    </row>
    <row r="34" spans="1:8" ht="15.75" thickBot="1">
      <c r="A34" s="354"/>
      <c r="B34" s="355"/>
      <c r="C34" s="80" t="s">
        <v>130</v>
      </c>
      <c r="D34" s="81" t="s">
        <v>131</v>
      </c>
      <c r="E34" s="82">
        <v>4015</v>
      </c>
      <c r="F34" s="83">
        <v>4296</v>
      </c>
      <c r="G34" s="83">
        <v>4597</v>
      </c>
      <c r="H34" s="84">
        <v>4918</v>
      </c>
    </row>
    <row r="35" spans="1:8" ht="15.75" thickBot="1">
      <c r="A35" s="160" t="s">
        <v>229</v>
      </c>
      <c r="B35" s="161"/>
      <c r="C35" s="85" t="s">
        <v>132</v>
      </c>
      <c r="D35" s="86" t="s">
        <v>133</v>
      </c>
      <c r="E35" s="82"/>
      <c r="F35" s="72">
        <v>0</v>
      </c>
      <c r="G35" s="72">
        <v>0</v>
      </c>
      <c r="H35" s="73">
        <v>0</v>
      </c>
    </row>
    <row r="36" spans="1:8" ht="15.75" thickBot="1">
      <c r="A36" s="38" t="s">
        <v>141</v>
      </c>
      <c r="B36" s="88" t="s">
        <v>230</v>
      </c>
      <c r="C36" s="85" t="s">
        <v>134</v>
      </c>
      <c r="D36" s="86" t="s">
        <v>135</v>
      </c>
      <c r="E36" s="82">
        <v>0</v>
      </c>
      <c r="F36" s="72">
        <v>0</v>
      </c>
      <c r="G36" s="72">
        <v>0</v>
      </c>
      <c r="H36" s="73">
        <v>0</v>
      </c>
    </row>
    <row r="37" spans="1:8">
      <c r="A37" s="89"/>
      <c r="B37" s="90"/>
      <c r="C37" s="85" t="s">
        <v>136</v>
      </c>
      <c r="D37" s="91"/>
      <c r="E37" s="82">
        <v>0</v>
      </c>
      <c r="F37" s="72">
        <v>0</v>
      </c>
      <c r="G37" s="72">
        <v>0</v>
      </c>
      <c r="H37" s="73">
        <v>0</v>
      </c>
    </row>
    <row r="38" spans="1:8" ht="15.75" thickBot="1">
      <c r="A38" s="74"/>
      <c r="B38" s="75"/>
      <c r="C38" s="93" t="s">
        <v>137</v>
      </c>
      <c r="D38" s="94"/>
      <c r="E38" s="95">
        <f>SUM(E34:E37)</f>
        <v>4015</v>
      </c>
      <c r="F38" s="95">
        <f>SUM(F34:F37)</f>
        <v>4296</v>
      </c>
      <c r="G38" s="95">
        <f>SUM(G34:G37)</f>
        <v>4597</v>
      </c>
      <c r="H38" s="95">
        <f>SUM(H34:H37)</f>
        <v>4918</v>
      </c>
    </row>
    <row r="39" spans="1:8" ht="15.75" thickBot="1">
      <c r="A39" s="356" t="s">
        <v>138</v>
      </c>
      <c r="B39" s="357"/>
      <c r="C39" s="358"/>
      <c r="D39" s="358"/>
      <c r="E39" s="358"/>
      <c r="F39" s="358"/>
      <c r="G39" s="358"/>
      <c r="H39" s="359"/>
    </row>
    <row r="40" spans="1:8" ht="15.75" thickBot="1">
      <c r="A40" s="89"/>
      <c r="B40" s="90"/>
      <c r="C40" s="96"/>
      <c r="D40" s="97"/>
      <c r="E40" s="62" t="s">
        <v>126</v>
      </c>
      <c r="F40" s="344" t="s">
        <v>127</v>
      </c>
      <c r="G40" s="345"/>
      <c r="H40" s="346"/>
    </row>
    <row r="41" spans="1:8" ht="15.75" thickBot="1">
      <c r="A41" s="352" t="s">
        <v>139</v>
      </c>
      <c r="B41" s="353"/>
      <c r="C41" s="65" t="s">
        <v>128</v>
      </c>
      <c r="D41" s="98" t="s">
        <v>129</v>
      </c>
      <c r="E41" s="79">
        <v>2017</v>
      </c>
      <c r="F41" s="68">
        <v>2018</v>
      </c>
      <c r="G41" s="68">
        <v>2019</v>
      </c>
      <c r="H41" s="69">
        <v>2020</v>
      </c>
    </row>
    <row r="42" spans="1:8" ht="15.75" thickBot="1">
      <c r="A42" s="354"/>
      <c r="B42" s="355"/>
      <c r="C42" s="99" t="s">
        <v>130</v>
      </c>
      <c r="D42" s="71" t="s">
        <v>131</v>
      </c>
      <c r="E42" s="100">
        <v>1374</v>
      </c>
      <c r="F42" s="100">
        <v>1414</v>
      </c>
      <c r="G42" s="100">
        <v>1485</v>
      </c>
      <c r="H42" s="100">
        <v>1560</v>
      </c>
    </row>
    <row r="43" spans="1:8" ht="15.75" thickBot="1">
      <c r="A43" s="347" t="s">
        <v>232</v>
      </c>
      <c r="B43" s="348"/>
      <c r="C43" s="101" t="s">
        <v>132</v>
      </c>
      <c r="D43" s="72" t="s">
        <v>133</v>
      </c>
      <c r="E43" s="100">
        <v>50</v>
      </c>
      <c r="F43" s="100">
        <v>60</v>
      </c>
      <c r="G43" s="72">
        <v>70</v>
      </c>
      <c r="H43" s="73">
        <v>80</v>
      </c>
    </row>
    <row r="44" spans="1:8">
      <c r="A44" s="102" t="s">
        <v>141</v>
      </c>
      <c r="B44" s="103" t="s">
        <v>231</v>
      </c>
      <c r="C44" s="101" t="s">
        <v>134</v>
      </c>
      <c r="D44" s="72" t="s">
        <v>135</v>
      </c>
      <c r="E44" s="100">
        <v>0</v>
      </c>
      <c r="F44" s="100">
        <v>0</v>
      </c>
      <c r="G44" s="72">
        <v>0</v>
      </c>
      <c r="H44" s="73">
        <v>0</v>
      </c>
    </row>
    <row r="45" spans="1:8">
      <c r="A45" s="104" t="s">
        <v>119</v>
      </c>
      <c r="B45" s="105"/>
      <c r="C45" s="101" t="s">
        <v>136</v>
      </c>
      <c r="D45" s="91"/>
      <c r="E45" s="100">
        <v>0</v>
      </c>
      <c r="F45" s="100">
        <v>0</v>
      </c>
      <c r="G45" s="72">
        <v>0</v>
      </c>
      <c r="H45" s="73">
        <v>0</v>
      </c>
    </row>
    <row r="46" spans="1:8" ht="15.75" thickBot="1">
      <c r="A46" s="74"/>
      <c r="B46" s="75"/>
      <c r="C46" s="106" t="s">
        <v>137</v>
      </c>
      <c r="D46" s="107"/>
      <c r="E46" s="108">
        <f>SUM(E42:E45)</f>
        <v>1424</v>
      </c>
      <c r="F46" s="108">
        <f>SUM(F42:F45)</f>
        <v>1474</v>
      </c>
      <c r="G46" s="108">
        <f>SUM(G42:G45)</f>
        <v>1555</v>
      </c>
      <c r="H46" s="108">
        <f>SUM(H42:H45)</f>
        <v>1640</v>
      </c>
    </row>
    <row r="47" spans="1:8" ht="15.75" thickBot="1">
      <c r="A47" s="178"/>
      <c r="B47" s="179"/>
      <c r="C47" s="180"/>
      <c r="D47" s="180"/>
      <c r="E47" s="180"/>
      <c r="F47" s="180"/>
      <c r="G47" s="180"/>
      <c r="H47" s="181"/>
    </row>
    <row r="48" spans="1:8" ht="15.75" thickBot="1">
      <c r="A48" s="89"/>
      <c r="B48" s="90"/>
      <c r="C48" s="96"/>
      <c r="D48" s="97"/>
      <c r="E48" s="62" t="s">
        <v>126</v>
      </c>
      <c r="F48" s="166" t="s">
        <v>206</v>
      </c>
      <c r="G48" s="167"/>
      <c r="H48" s="168"/>
    </row>
    <row r="49" spans="1:8" ht="15.75" thickBot="1">
      <c r="A49" s="174" t="s">
        <v>139</v>
      </c>
      <c r="B49" s="175"/>
      <c r="C49" s="65" t="s">
        <v>128</v>
      </c>
      <c r="D49" s="98" t="s">
        <v>129</v>
      </c>
      <c r="E49" s="79">
        <v>2017</v>
      </c>
      <c r="F49" s="68">
        <v>2018</v>
      </c>
      <c r="G49" s="68">
        <v>2019</v>
      </c>
      <c r="H49" s="69">
        <v>2020</v>
      </c>
    </row>
    <row r="50" spans="1:8" ht="15.75" thickBot="1">
      <c r="A50" s="176"/>
      <c r="B50" s="177"/>
      <c r="C50" s="99" t="s">
        <v>130</v>
      </c>
      <c r="D50" s="71" t="s">
        <v>131</v>
      </c>
      <c r="E50" s="100">
        <v>0</v>
      </c>
      <c r="F50" s="100">
        <v>0</v>
      </c>
      <c r="G50" s="100">
        <v>0</v>
      </c>
      <c r="H50" s="100">
        <v>0</v>
      </c>
    </row>
    <row r="51" spans="1:8" ht="15.75" thickBot="1">
      <c r="A51" s="169" t="s">
        <v>233</v>
      </c>
      <c r="B51" s="170"/>
      <c r="C51" s="101" t="s">
        <v>132</v>
      </c>
      <c r="D51" s="72" t="s">
        <v>133</v>
      </c>
      <c r="E51" s="100">
        <v>0</v>
      </c>
      <c r="F51" s="72">
        <v>0</v>
      </c>
      <c r="G51" s="72">
        <v>0</v>
      </c>
      <c r="H51" s="73">
        <v>0</v>
      </c>
    </row>
    <row r="52" spans="1:8">
      <c r="A52" s="102" t="s">
        <v>141</v>
      </c>
      <c r="B52" s="103" t="s">
        <v>234</v>
      </c>
      <c r="C52" s="101" t="s">
        <v>134</v>
      </c>
      <c r="D52" s="72" t="s">
        <v>135</v>
      </c>
      <c r="E52" s="100">
        <v>41943</v>
      </c>
      <c r="F52" s="72">
        <v>75231</v>
      </c>
      <c r="G52" s="72">
        <v>80508</v>
      </c>
      <c r="H52" s="73"/>
    </row>
    <row r="53" spans="1:8">
      <c r="A53" s="104" t="s">
        <v>119</v>
      </c>
      <c r="B53" s="105"/>
      <c r="C53" s="101" t="s">
        <v>136</v>
      </c>
      <c r="D53" s="91"/>
      <c r="E53" s="100"/>
      <c r="F53" s="72">
        <v>0</v>
      </c>
      <c r="G53" s="72">
        <v>0</v>
      </c>
      <c r="H53" s="73">
        <v>0</v>
      </c>
    </row>
    <row r="54" spans="1:8" ht="15.75" thickBot="1">
      <c r="A54" s="74"/>
      <c r="B54" s="75"/>
      <c r="C54" s="106" t="s">
        <v>137</v>
      </c>
      <c r="D54" s="107"/>
      <c r="E54" s="108">
        <f>SUM(E50:E53)</f>
        <v>41943</v>
      </c>
      <c r="F54" s="108">
        <f>SUM(F50:F53)</f>
        <v>75231</v>
      </c>
      <c r="G54" s="108">
        <f>SUM(G50:G53)</f>
        <v>80508</v>
      </c>
      <c r="H54" s="108">
        <f>SUM(H50:H53)</f>
        <v>0</v>
      </c>
    </row>
    <row r="55" spans="1:8" ht="15.75" thickBot="1">
      <c r="A55" s="178"/>
      <c r="B55" s="179"/>
      <c r="C55" s="180"/>
      <c r="D55" s="180"/>
      <c r="E55" s="180"/>
      <c r="F55" s="180"/>
      <c r="G55" s="180"/>
      <c r="H55" s="181"/>
    </row>
    <row r="56" spans="1:8" ht="15.75" thickBot="1">
      <c r="A56" s="89"/>
      <c r="B56" s="90"/>
      <c r="C56" s="96"/>
      <c r="D56" s="97"/>
      <c r="E56" s="62" t="s">
        <v>126</v>
      </c>
      <c r="F56" s="166" t="s">
        <v>206</v>
      </c>
      <c r="G56" s="167"/>
      <c r="H56" s="168"/>
    </row>
    <row r="57" spans="1:8" ht="15.75" thickBot="1">
      <c r="A57" s="174" t="s">
        <v>139</v>
      </c>
      <c r="B57" s="175"/>
      <c r="C57" s="65" t="s">
        <v>128</v>
      </c>
      <c r="D57" s="98" t="s">
        <v>129</v>
      </c>
      <c r="E57" s="79">
        <v>2017</v>
      </c>
      <c r="F57" s="68">
        <v>2018</v>
      </c>
      <c r="G57" s="68">
        <v>2019</v>
      </c>
      <c r="H57" s="69">
        <v>2020</v>
      </c>
    </row>
    <row r="58" spans="1:8" ht="15.75" thickBot="1">
      <c r="A58" s="163"/>
      <c r="B58" s="177"/>
      <c r="C58" s="99" t="s">
        <v>130</v>
      </c>
      <c r="D58" s="71" t="s">
        <v>131</v>
      </c>
      <c r="E58" s="100">
        <v>0</v>
      </c>
      <c r="F58" s="100">
        <v>0</v>
      </c>
      <c r="G58" s="100">
        <v>0</v>
      </c>
      <c r="H58" s="100">
        <v>0</v>
      </c>
    </row>
    <row r="59" spans="1:8" ht="15.75" thickBot="1">
      <c r="A59" s="169" t="s">
        <v>112</v>
      </c>
      <c r="B59" s="170"/>
      <c r="C59" s="101" t="s">
        <v>132</v>
      </c>
      <c r="D59" s="72" t="s">
        <v>133</v>
      </c>
      <c r="E59" s="100">
        <v>0</v>
      </c>
      <c r="F59" s="72">
        <v>0</v>
      </c>
      <c r="G59" s="72">
        <v>0</v>
      </c>
      <c r="H59" s="73">
        <v>0</v>
      </c>
    </row>
    <row r="60" spans="1:8">
      <c r="A60" s="102" t="s">
        <v>141</v>
      </c>
      <c r="B60" s="103" t="s">
        <v>235</v>
      </c>
      <c r="C60" s="101" t="s">
        <v>134</v>
      </c>
      <c r="D60" s="72" t="s">
        <v>135</v>
      </c>
      <c r="E60" s="100">
        <v>7765</v>
      </c>
      <c r="F60" s="72">
        <v>0</v>
      </c>
      <c r="G60" s="72">
        <v>0</v>
      </c>
      <c r="H60" s="73">
        <v>0</v>
      </c>
    </row>
    <row r="61" spans="1:8">
      <c r="A61" s="104" t="s">
        <v>119</v>
      </c>
      <c r="B61" s="105"/>
      <c r="C61" s="101" t="s">
        <v>136</v>
      </c>
      <c r="D61" s="91"/>
      <c r="E61" s="100">
        <v>0</v>
      </c>
      <c r="F61" s="72">
        <v>0</v>
      </c>
      <c r="G61" s="72">
        <v>0</v>
      </c>
      <c r="H61" s="73">
        <v>0</v>
      </c>
    </row>
    <row r="62" spans="1:8">
      <c r="A62" s="325"/>
      <c r="B62" s="326"/>
      <c r="C62" s="327" t="s">
        <v>137</v>
      </c>
      <c r="D62" s="328"/>
      <c r="E62" s="329">
        <f>SUM(E58:E61)</f>
        <v>7765</v>
      </c>
      <c r="F62" s="329">
        <f>SUM(F58:F61)</f>
        <v>0</v>
      </c>
      <c r="G62" s="329">
        <f>SUM(G58:G61)</f>
        <v>0</v>
      </c>
      <c r="H62" s="329">
        <f>SUM(H58:H61)</f>
        <v>0</v>
      </c>
    </row>
    <row r="63" spans="1:8">
      <c r="A63" s="312"/>
      <c r="B63" s="109"/>
      <c r="C63" s="312"/>
      <c r="D63" s="110"/>
      <c r="E63" s="110"/>
      <c r="F63" s="312"/>
      <c r="G63" s="110"/>
      <c r="H63" s="110"/>
    </row>
    <row r="64" spans="1:8">
      <c r="A64" s="308" t="s">
        <v>461</v>
      </c>
      <c r="C64" s="309"/>
      <c r="D64" s="310"/>
      <c r="E64" s="310"/>
      <c r="F64" s="311" t="s">
        <v>462</v>
      </c>
      <c r="G64" s="311"/>
      <c r="H64" s="110"/>
    </row>
    <row r="65" spans="1:8">
      <c r="A65" s="1"/>
      <c r="B65" s="114"/>
      <c r="C65" s="114"/>
      <c r="D65" s="114"/>
      <c r="E65" s="114"/>
      <c r="H65" s="110"/>
    </row>
    <row r="66" spans="1:8">
      <c r="A66" s="309" t="s">
        <v>466</v>
      </c>
      <c r="C66" s="309"/>
      <c r="D66" s="309"/>
      <c r="E66" s="309"/>
      <c r="F66" s="311" t="s">
        <v>463</v>
      </c>
    </row>
  </sheetData>
  <mergeCells count="16">
    <mergeCell ref="A26:B26"/>
    <mergeCell ref="B6:E6"/>
    <mergeCell ref="B8:G8"/>
    <mergeCell ref="B10:C10"/>
    <mergeCell ref="A14:B14"/>
    <mergeCell ref="F14:H14"/>
    <mergeCell ref="F40:H40"/>
    <mergeCell ref="A41:B41"/>
    <mergeCell ref="A42:B42"/>
    <mergeCell ref="A43:B43"/>
    <mergeCell ref="A31:H31"/>
    <mergeCell ref="A32:B32"/>
    <mergeCell ref="F32:H32"/>
    <mergeCell ref="A33:B33"/>
    <mergeCell ref="A34:B34"/>
    <mergeCell ref="A39:H39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0"/>
  <sheetViews>
    <sheetView workbookViewId="0">
      <selection activeCell="R8" sqref="R8"/>
    </sheetView>
  </sheetViews>
  <sheetFormatPr defaultRowHeight="15"/>
  <sheetData>
    <row r="1" spans="1:14">
      <c r="A1" s="236" t="s">
        <v>0</v>
      </c>
      <c r="B1" s="236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>
      <c r="A2" s="236" t="s">
        <v>1</v>
      </c>
      <c r="B2" s="236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14">
      <c r="A5" s="237" t="s">
        <v>396</v>
      </c>
      <c r="B5" s="238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</row>
    <row r="6" spans="1:14" ht="15.75" thickBot="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9" t="s">
        <v>148</v>
      </c>
      <c r="M6" s="236"/>
      <c r="N6" s="236"/>
    </row>
    <row r="7" spans="1:14" ht="60.75">
      <c r="A7" s="240" t="s">
        <v>2</v>
      </c>
      <c r="B7" s="241" t="s">
        <v>189</v>
      </c>
      <c r="C7" s="241" t="s">
        <v>149</v>
      </c>
      <c r="D7" s="241" t="s">
        <v>150</v>
      </c>
      <c r="E7" s="241" t="s">
        <v>151</v>
      </c>
      <c r="F7" s="241" t="s">
        <v>190</v>
      </c>
      <c r="G7" s="241" t="s">
        <v>191</v>
      </c>
      <c r="H7" s="241" t="s">
        <v>192</v>
      </c>
      <c r="I7" s="241" t="s">
        <v>193</v>
      </c>
      <c r="J7" s="241" t="s">
        <v>194</v>
      </c>
      <c r="K7" s="241" t="s">
        <v>195</v>
      </c>
      <c r="L7" s="241" t="s">
        <v>196</v>
      </c>
      <c r="M7" s="241" t="s">
        <v>197</v>
      </c>
      <c r="N7" s="241" t="s">
        <v>198</v>
      </c>
    </row>
    <row r="8" spans="1:14" ht="102.75">
      <c r="A8" s="190">
        <v>1</v>
      </c>
      <c r="B8" s="233" t="s">
        <v>82</v>
      </c>
      <c r="C8" s="201" t="s">
        <v>254</v>
      </c>
      <c r="D8" s="191" t="s">
        <v>66</v>
      </c>
      <c r="E8" s="201" t="s">
        <v>252</v>
      </c>
      <c r="F8" s="191">
        <v>231000</v>
      </c>
      <c r="G8" s="191" t="s">
        <v>253</v>
      </c>
      <c r="H8" s="192">
        <v>40068</v>
      </c>
      <c r="I8" s="192">
        <v>39262</v>
      </c>
      <c r="J8" s="192"/>
      <c r="K8" s="192">
        <v>40068</v>
      </c>
      <c r="L8" s="192"/>
      <c r="M8" s="192"/>
      <c r="N8" s="192"/>
    </row>
    <row r="9" spans="1:14" ht="77.25">
      <c r="A9" s="190">
        <v>2</v>
      </c>
      <c r="B9" s="233" t="s">
        <v>82</v>
      </c>
      <c r="C9" s="201" t="s">
        <v>255</v>
      </c>
      <c r="D9" s="191" t="s">
        <v>256</v>
      </c>
      <c r="E9" s="201" t="s">
        <v>252</v>
      </c>
      <c r="F9" s="191">
        <v>231000</v>
      </c>
      <c r="G9" s="191" t="s">
        <v>257</v>
      </c>
      <c r="H9" s="192">
        <v>12390</v>
      </c>
      <c r="I9" s="214">
        <v>10963</v>
      </c>
      <c r="J9" s="192"/>
      <c r="K9" s="192">
        <v>12390</v>
      </c>
      <c r="L9" s="193"/>
      <c r="M9" s="193"/>
      <c r="N9" s="193"/>
    </row>
    <row r="10" spans="1:14" ht="51.75">
      <c r="A10" s="190">
        <v>3</v>
      </c>
      <c r="B10" s="233" t="s">
        <v>82</v>
      </c>
      <c r="C10" s="201" t="s">
        <v>255</v>
      </c>
      <c r="D10" s="191" t="s">
        <v>256</v>
      </c>
      <c r="E10" s="201" t="s">
        <v>252</v>
      </c>
      <c r="F10" s="191">
        <v>231000</v>
      </c>
      <c r="G10" s="191" t="s">
        <v>303</v>
      </c>
      <c r="H10" s="192">
        <v>3690</v>
      </c>
      <c r="I10" s="214">
        <v>3682</v>
      </c>
      <c r="J10" s="192">
        <v>3682</v>
      </c>
      <c r="K10" s="192"/>
      <c r="L10" s="193"/>
      <c r="M10" s="193"/>
      <c r="N10" s="193"/>
    </row>
    <row r="11" spans="1:14" ht="60.75">
      <c r="A11" s="190">
        <v>4</v>
      </c>
      <c r="B11" s="191" t="s">
        <v>82</v>
      </c>
      <c r="C11" s="201" t="s">
        <v>258</v>
      </c>
      <c r="D11" s="191" t="s">
        <v>220</v>
      </c>
      <c r="E11" s="201" t="s">
        <v>252</v>
      </c>
      <c r="F11" s="191">
        <v>231000</v>
      </c>
      <c r="G11" s="215" t="s">
        <v>259</v>
      </c>
      <c r="H11" s="192">
        <v>131313</v>
      </c>
      <c r="I11" s="192" t="s">
        <v>260</v>
      </c>
      <c r="J11" s="192"/>
      <c r="K11" s="192">
        <v>131313</v>
      </c>
      <c r="L11" s="193"/>
      <c r="M11" s="193"/>
      <c r="N11" s="193"/>
    </row>
    <row r="12" spans="1:14" ht="39">
      <c r="A12" s="190">
        <v>5</v>
      </c>
      <c r="B12" s="233" t="s">
        <v>82</v>
      </c>
      <c r="C12" s="201" t="s">
        <v>254</v>
      </c>
      <c r="D12" s="191" t="s">
        <v>66</v>
      </c>
      <c r="E12" s="201" t="s">
        <v>252</v>
      </c>
      <c r="F12" s="191">
        <v>231000</v>
      </c>
      <c r="G12" s="191" t="s">
        <v>261</v>
      </c>
      <c r="H12" s="192">
        <v>16347</v>
      </c>
      <c r="I12" s="192">
        <v>16347</v>
      </c>
      <c r="J12" s="192"/>
      <c r="K12" s="192">
        <v>16347</v>
      </c>
      <c r="L12" s="193"/>
      <c r="M12" s="193"/>
      <c r="N12" s="193"/>
    </row>
    <row r="13" spans="1:14" ht="60.75">
      <c r="A13" s="190">
        <v>6</v>
      </c>
      <c r="B13" s="242" t="s">
        <v>82</v>
      </c>
      <c r="C13" s="243" t="s">
        <v>299</v>
      </c>
      <c r="D13" s="242" t="s">
        <v>289</v>
      </c>
      <c r="E13" s="243" t="s">
        <v>252</v>
      </c>
      <c r="F13" s="242">
        <v>231000</v>
      </c>
      <c r="G13" s="242" t="s">
        <v>290</v>
      </c>
      <c r="H13" s="244">
        <v>153522</v>
      </c>
      <c r="I13" s="244">
        <v>150292</v>
      </c>
      <c r="J13" s="244">
        <v>51525</v>
      </c>
      <c r="K13" s="244"/>
      <c r="L13" s="245"/>
      <c r="M13" s="245"/>
      <c r="N13" s="245"/>
    </row>
    <row r="14" spans="1:14" ht="108.75">
      <c r="A14" s="190">
        <v>7</v>
      </c>
      <c r="B14" s="242" t="s">
        <v>82</v>
      </c>
      <c r="C14" s="243" t="s">
        <v>299</v>
      </c>
      <c r="D14" s="242" t="s">
        <v>289</v>
      </c>
      <c r="E14" s="243" t="s">
        <v>252</v>
      </c>
      <c r="F14" s="242">
        <v>231000</v>
      </c>
      <c r="G14" s="242" t="s">
        <v>292</v>
      </c>
      <c r="H14" s="244">
        <v>2211</v>
      </c>
      <c r="I14" s="244">
        <v>174</v>
      </c>
      <c r="J14" s="244">
        <v>174</v>
      </c>
      <c r="K14" s="244"/>
      <c r="L14" s="245"/>
      <c r="M14" s="245"/>
      <c r="N14" s="245"/>
    </row>
    <row r="15" spans="1:14" ht="115.5">
      <c r="A15" s="190">
        <v>8</v>
      </c>
      <c r="B15" s="191" t="s">
        <v>82</v>
      </c>
      <c r="C15" s="201" t="s">
        <v>258</v>
      </c>
      <c r="D15" s="191" t="s">
        <v>220</v>
      </c>
      <c r="E15" s="201" t="s">
        <v>252</v>
      </c>
      <c r="F15" s="191">
        <v>231000</v>
      </c>
      <c r="G15" s="191" t="s">
        <v>293</v>
      </c>
      <c r="H15" s="192">
        <v>165791</v>
      </c>
      <c r="I15" s="192">
        <v>1261375</v>
      </c>
      <c r="J15" s="192">
        <v>144474</v>
      </c>
      <c r="K15" s="192">
        <v>9297</v>
      </c>
      <c r="L15" s="193"/>
      <c r="M15" s="193"/>
      <c r="N15" s="193"/>
    </row>
    <row r="16" spans="1:14" ht="102.75">
      <c r="A16" s="190">
        <v>9</v>
      </c>
      <c r="B16" s="191" t="s">
        <v>82</v>
      </c>
      <c r="C16" s="201" t="s">
        <v>237</v>
      </c>
      <c r="D16" s="191" t="s">
        <v>220</v>
      </c>
      <c r="E16" s="201" t="s">
        <v>252</v>
      </c>
      <c r="F16" s="191">
        <v>231000</v>
      </c>
      <c r="G16" s="216" t="s">
        <v>294</v>
      </c>
      <c r="H16" s="192">
        <v>70417</v>
      </c>
      <c r="I16" s="192">
        <v>66873</v>
      </c>
      <c r="J16" s="192">
        <v>16754</v>
      </c>
      <c r="K16" s="192"/>
      <c r="L16" s="193"/>
      <c r="M16" s="193"/>
      <c r="N16" s="193"/>
    </row>
    <row r="17" spans="1:14" ht="102.75">
      <c r="A17" s="190">
        <v>10</v>
      </c>
      <c r="B17" s="191" t="s">
        <v>82</v>
      </c>
      <c r="C17" s="201" t="s">
        <v>258</v>
      </c>
      <c r="D17" s="191" t="s">
        <v>220</v>
      </c>
      <c r="E17" s="201" t="s">
        <v>252</v>
      </c>
      <c r="F17" s="191">
        <v>231000</v>
      </c>
      <c r="G17" s="191" t="s">
        <v>295</v>
      </c>
      <c r="H17" s="192">
        <v>98366</v>
      </c>
      <c r="I17" s="192">
        <v>93397</v>
      </c>
      <c r="J17" s="192">
        <v>26606</v>
      </c>
      <c r="K17" s="192"/>
      <c r="L17" s="193"/>
      <c r="M17" s="193"/>
      <c r="N17" s="193"/>
    </row>
    <row r="18" spans="1:14" ht="90.75" thickBot="1">
      <c r="A18" s="190">
        <v>11</v>
      </c>
      <c r="B18" s="191" t="s">
        <v>82</v>
      </c>
      <c r="C18" s="201" t="s">
        <v>241</v>
      </c>
      <c r="D18" s="191" t="s">
        <v>274</v>
      </c>
      <c r="E18" s="201" t="s">
        <v>252</v>
      </c>
      <c r="F18" s="191">
        <v>231000</v>
      </c>
      <c r="G18" s="216" t="s">
        <v>296</v>
      </c>
      <c r="H18" s="192"/>
      <c r="I18" s="192"/>
      <c r="J18" s="192">
        <v>3826</v>
      </c>
      <c r="K18" s="192"/>
      <c r="L18" s="193"/>
      <c r="M18" s="193"/>
      <c r="N18" s="193"/>
    </row>
    <row r="19" spans="1:14" ht="64.5" thickBot="1">
      <c r="A19" s="190">
        <v>12</v>
      </c>
      <c r="B19" s="191" t="s">
        <v>82</v>
      </c>
      <c r="C19" s="201" t="s">
        <v>263</v>
      </c>
      <c r="D19" s="191" t="s">
        <v>274</v>
      </c>
      <c r="E19" s="201" t="s">
        <v>252</v>
      </c>
      <c r="F19" s="191">
        <v>231000</v>
      </c>
      <c r="G19" s="194" t="s">
        <v>262</v>
      </c>
      <c r="H19" s="192">
        <v>8800</v>
      </c>
      <c r="I19" s="192">
        <v>8763</v>
      </c>
      <c r="J19" s="192">
        <v>8326</v>
      </c>
      <c r="K19" s="193"/>
      <c r="L19" s="193"/>
      <c r="M19" s="193"/>
      <c r="N19" s="193"/>
    </row>
    <row r="20" spans="1:14" ht="141">
      <c r="A20" s="190">
        <v>13</v>
      </c>
      <c r="B20" s="191" t="s">
        <v>82</v>
      </c>
      <c r="C20" s="201" t="s">
        <v>264</v>
      </c>
      <c r="D20" s="191" t="s">
        <v>265</v>
      </c>
      <c r="E20" s="201" t="s">
        <v>252</v>
      </c>
      <c r="F20" s="191">
        <v>231000</v>
      </c>
      <c r="G20" s="191" t="s">
        <v>266</v>
      </c>
      <c r="H20" s="192">
        <v>10184</v>
      </c>
      <c r="I20" s="192">
        <v>10184</v>
      </c>
      <c r="J20" s="192">
        <v>6749</v>
      </c>
      <c r="K20" s="192">
        <v>3079</v>
      </c>
      <c r="L20" s="192"/>
      <c r="M20" s="192"/>
      <c r="N20" s="192"/>
    </row>
    <row r="21" spans="1:14" ht="77.25">
      <c r="A21" s="190">
        <v>14</v>
      </c>
      <c r="B21" s="191" t="s">
        <v>82</v>
      </c>
      <c r="C21" s="201" t="s">
        <v>264</v>
      </c>
      <c r="D21" s="191" t="s">
        <v>265</v>
      </c>
      <c r="E21" s="201" t="s">
        <v>252</v>
      </c>
      <c r="F21" s="191">
        <v>231000</v>
      </c>
      <c r="G21" s="191" t="s">
        <v>267</v>
      </c>
      <c r="H21" s="192">
        <v>600</v>
      </c>
      <c r="I21" s="192">
        <v>245</v>
      </c>
      <c r="J21" s="192">
        <v>245</v>
      </c>
      <c r="K21" s="193"/>
      <c r="L21" s="193"/>
      <c r="M21" s="193"/>
      <c r="N21" s="193"/>
    </row>
    <row r="22" spans="1:14" ht="77.25">
      <c r="A22" s="190">
        <v>15</v>
      </c>
      <c r="B22" s="191" t="s">
        <v>82</v>
      </c>
      <c r="C22" s="201" t="s">
        <v>264</v>
      </c>
      <c r="D22" s="191" t="s">
        <v>265</v>
      </c>
      <c r="E22" s="201" t="s">
        <v>252</v>
      </c>
      <c r="F22" s="191">
        <v>231000</v>
      </c>
      <c r="G22" s="191" t="s">
        <v>268</v>
      </c>
      <c r="H22" s="192">
        <v>21450</v>
      </c>
      <c r="I22" s="192">
        <v>21340</v>
      </c>
      <c r="J22" s="192">
        <v>9120</v>
      </c>
      <c r="K22" s="192">
        <v>11740</v>
      </c>
      <c r="L22" s="192"/>
      <c r="M22" s="192"/>
      <c r="N22" s="192"/>
    </row>
    <row r="23" spans="1:14" ht="90">
      <c r="A23" s="190">
        <v>16</v>
      </c>
      <c r="B23" s="191" t="s">
        <v>82</v>
      </c>
      <c r="C23" s="201" t="s">
        <v>264</v>
      </c>
      <c r="D23" s="191" t="s">
        <v>265</v>
      </c>
      <c r="E23" s="201" t="s">
        <v>252</v>
      </c>
      <c r="F23" s="191">
        <v>231000</v>
      </c>
      <c r="G23" s="191" t="s">
        <v>269</v>
      </c>
      <c r="H23" s="192">
        <v>550</v>
      </c>
      <c r="I23" s="192">
        <v>455</v>
      </c>
      <c r="J23" s="192">
        <v>455</v>
      </c>
      <c r="K23" s="192"/>
      <c r="L23" s="192"/>
      <c r="M23" s="192"/>
      <c r="N23" s="192"/>
    </row>
    <row r="24" spans="1:14" ht="115.5">
      <c r="A24" s="190">
        <v>17</v>
      </c>
      <c r="B24" s="191" t="s">
        <v>82</v>
      </c>
      <c r="C24" s="201" t="s">
        <v>264</v>
      </c>
      <c r="D24" s="191" t="s">
        <v>265</v>
      </c>
      <c r="E24" s="201" t="s">
        <v>252</v>
      </c>
      <c r="F24" s="191">
        <v>231000</v>
      </c>
      <c r="G24" s="191" t="s">
        <v>270</v>
      </c>
      <c r="H24" s="192">
        <v>3800</v>
      </c>
      <c r="I24" s="192">
        <v>3785</v>
      </c>
      <c r="J24" s="192">
        <v>3502</v>
      </c>
      <c r="K24" s="192">
        <v>99</v>
      </c>
      <c r="L24" s="192"/>
      <c r="M24" s="192"/>
      <c r="N24" s="192"/>
    </row>
    <row r="25" spans="1:14" ht="77.25">
      <c r="A25" s="190">
        <v>18</v>
      </c>
      <c r="B25" s="191" t="s">
        <v>82</v>
      </c>
      <c r="C25" s="201" t="s">
        <v>264</v>
      </c>
      <c r="D25" s="191" t="s">
        <v>265</v>
      </c>
      <c r="E25" s="201" t="s">
        <v>252</v>
      </c>
      <c r="F25" s="191">
        <v>231000</v>
      </c>
      <c r="G25" s="191" t="s">
        <v>271</v>
      </c>
      <c r="H25" s="192">
        <v>1000</v>
      </c>
      <c r="I25" s="192">
        <v>984</v>
      </c>
      <c r="J25" s="192">
        <v>984</v>
      </c>
      <c r="K25" s="192"/>
      <c r="L25" s="192"/>
      <c r="M25" s="192"/>
      <c r="N25" s="192"/>
    </row>
    <row r="26" spans="1:14" ht="77.25">
      <c r="A26" s="190">
        <v>19</v>
      </c>
      <c r="B26" s="191" t="s">
        <v>82</v>
      </c>
      <c r="C26" s="201" t="s">
        <v>264</v>
      </c>
      <c r="D26" s="191" t="s">
        <v>265</v>
      </c>
      <c r="E26" s="201" t="s">
        <v>252</v>
      </c>
      <c r="F26" s="191">
        <v>231000</v>
      </c>
      <c r="G26" s="191" t="s">
        <v>272</v>
      </c>
      <c r="H26" s="192">
        <v>500</v>
      </c>
      <c r="I26" s="192">
        <v>395</v>
      </c>
      <c r="J26" s="192">
        <v>395</v>
      </c>
      <c r="K26" s="192"/>
      <c r="L26" s="192"/>
      <c r="M26" s="192"/>
      <c r="N26" s="192"/>
    </row>
    <row r="27" spans="1:14" ht="77.25">
      <c r="A27" s="190">
        <v>20</v>
      </c>
      <c r="B27" s="191" t="s">
        <v>82</v>
      </c>
      <c r="C27" s="201" t="s">
        <v>264</v>
      </c>
      <c r="D27" s="191" t="s">
        <v>265</v>
      </c>
      <c r="E27" s="201" t="s">
        <v>252</v>
      </c>
      <c r="F27" s="191">
        <v>231000</v>
      </c>
      <c r="G27" s="191" t="s">
        <v>273</v>
      </c>
      <c r="H27" s="192">
        <v>390</v>
      </c>
      <c r="I27" s="192">
        <v>371</v>
      </c>
      <c r="J27" s="192">
        <v>371</v>
      </c>
      <c r="K27" s="193"/>
      <c r="L27" s="193"/>
      <c r="M27" s="193"/>
      <c r="N27" s="193"/>
    </row>
    <row r="28" spans="1:14" ht="90">
      <c r="A28" s="190">
        <v>21</v>
      </c>
      <c r="B28" s="191" t="s">
        <v>82</v>
      </c>
      <c r="C28" s="201" t="s">
        <v>264</v>
      </c>
      <c r="D28" s="191" t="s">
        <v>265</v>
      </c>
      <c r="E28" s="201" t="s">
        <v>252</v>
      </c>
      <c r="F28" s="191">
        <v>231000</v>
      </c>
      <c r="G28" s="191" t="s">
        <v>276</v>
      </c>
      <c r="H28" s="192">
        <v>330</v>
      </c>
      <c r="I28" s="192">
        <v>317</v>
      </c>
      <c r="J28" s="192">
        <v>306</v>
      </c>
      <c r="K28" s="193"/>
      <c r="L28" s="193"/>
      <c r="M28" s="193"/>
      <c r="N28" s="193"/>
    </row>
    <row r="29" spans="1:14" ht="77.25">
      <c r="A29" s="190">
        <v>22</v>
      </c>
      <c r="B29" s="191" t="s">
        <v>82</v>
      </c>
      <c r="C29" s="201" t="s">
        <v>263</v>
      </c>
      <c r="D29" s="191" t="s">
        <v>274</v>
      </c>
      <c r="E29" s="201" t="s">
        <v>252</v>
      </c>
      <c r="F29" s="191">
        <v>231000</v>
      </c>
      <c r="G29" s="191" t="s">
        <v>275</v>
      </c>
      <c r="H29" s="192">
        <v>3000</v>
      </c>
      <c r="I29" s="192">
        <v>2990</v>
      </c>
      <c r="J29" s="192">
        <v>2841</v>
      </c>
      <c r="K29" s="193"/>
      <c r="L29" s="193"/>
      <c r="M29" s="193"/>
      <c r="N29" s="193"/>
    </row>
    <row r="30" spans="1:14" ht="77.25">
      <c r="A30" s="190">
        <v>23</v>
      </c>
      <c r="B30" s="191" t="s">
        <v>82</v>
      </c>
      <c r="C30" s="201" t="s">
        <v>264</v>
      </c>
      <c r="D30" s="191" t="s">
        <v>265</v>
      </c>
      <c r="E30" s="201" t="s">
        <v>252</v>
      </c>
      <c r="F30" s="191">
        <v>231000</v>
      </c>
      <c r="G30" s="191" t="s">
        <v>277</v>
      </c>
      <c r="H30" s="192">
        <v>70</v>
      </c>
      <c r="I30" s="192">
        <v>65</v>
      </c>
      <c r="J30" s="192">
        <v>65</v>
      </c>
      <c r="K30" s="193"/>
      <c r="L30" s="193"/>
      <c r="M30" s="193"/>
      <c r="N30" s="193"/>
    </row>
    <row r="31" spans="1:14" ht="26.25">
      <c r="A31" s="190">
        <v>24</v>
      </c>
      <c r="B31" s="191" t="s">
        <v>82</v>
      </c>
      <c r="C31" s="201" t="s">
        <v>278</v>
      </c>
      <c r="D31" s="191" t="s">
        <v>279</v>
      </c>
      <c r="E31" s="201" t="s">
        <v>252</v>
      </c>
      <c r="F31" s="191">
        <v>231000</v>
      </c>
      <c r="G31" s="191" t="s">
        <v>279</v>
      </c>
      <c r="H31" s="192">
        <v>450</v>
      </c>
      <c r="I31" s="192">
        <v>435</v>
      </c>
      <c r="J31" s="192">
        <v>435</v>
      </c>
      <c r="K31" s="193"/>
      <c r="L31" s="193"/>
      <c r="M31" s="193"/>
      <c r="N31" s="193"/>
    </row>
    <row r="32" spans="1:14" ht="102.75">
      <c r="A32" s="190">
        <v>25</v>
      </c>
      <c r="B32" s="191" t="s">
        <v>82</v>
      </c>
      <c r="C32" s="201" t="s">
        <v>263</v>
      </c>
      <c r="D32" s="191" t="s">
        <v>274</v>
      </c>
      <c r="E32" s="201" t="s">
        <v>252</v>
      </c>
      <c r="F32" s="191">
        <v>231000</v>
      </c>
      <c r="G32" s="191" t="s">
        <v>280</v>
      </c>
      <c r="H32" s="192">
        <v>100</v>
      </c>
      <c r="I32" s="192">
        <v>100</v>
      </c>
      <c r="J32" s="192">
        <v>100</v>
      </c>
      <c r="K32" s="193"/>
      <c r="L32" s="193"/>
      <c r="M32" s="193"/>
      <c r="N32" s="193"/>
    </row>
    <row r="33" spans="1:14" ht="312.75">
      <c r="A33" s="190">
        <v>26</v>
      </c>
      <c r="B33" s="191" t="s">
        <v>82</v>
      </c>
      <c r="C33" s="201" t="s">
        <v>278</v>
      </c>
      <c r="D33" s="191" t="s">
        <v>265</v>
      </c>
      <c r="E33" s="201" t="s">
        <v>252</v>
      </c>
      <c r="F33" s="191">
        <v>231000</v>
      </c>
      <c r="G33" s="195" t="s">
        <v>281</v>
      </c>
      <c r="H33" s="192">
        <v>7154</v>
      </c>
      <c r="I33" s="192">
        <v>6474</v>
      </c>
      <c r="J33" s="192">
        <v>6474</v>
      </c>
      <c r="K33" s="193"/>
      <c r="L33" s="193"/>
      <c r="M33" s="193"/>
      <c r="N33" s="193"/>
    </row>
    <row r="34" spans="1:14" ht="64.5">
      <c r="A34" s="190">
        <v>27</v>
      </c>
      <c r="B34" s="185" t="s">
        <v>82</v>
      </c>
      <c r="C34" s="217" t="s">
        <v>237</v>
      </c>
      <c r="D34" s="185" t="s">
        <v>238</v>
      </c>
      <c r="E34" s="201" t="s">
        <v>252</v>
      </c>
      <c r="F34" s="184">
        <v>231000</v>
      </c>
      <c r="G34" s="185" t="s">
        <v>239</v>
      </c>
      <c r="H34" s="186">
        <v>133764</v>
      </c>
      <c r="I34" s="186">
        <v>132877</v>
      </c>
      <c r="J34" s="186">
        <v>11400</v>
      </c>
      <c r="K34" s="282">
        <v>120877</v>
      </c>
      <c r="L34" s="186"/>
      <c r="M34" s="186"/>
      <c r="N34" s="186"/>
    </row>
    <row r="35" spans="1:14" ht="102.75">
      <c r="A35" s="190">
        <v>28</v>
      </c>
      <c r="B35" s="225" t="s">
        <v>82</v>
      </c>
      <c r="C35" s="281" t="s">
        <v>237</v>
      </c>
      <c r="D35" s="225" t="s">
        <v>238</v>
      </c>
      <c r="E35" s="201" t="s">
        <v>252</v>
      </c>
      <c r="F35" s="227">
        <v>231000</v>
      </c>
      <c r="G35" s="225" t="s">
        <v>240</v>
      </c>
      <c r="H35" s="282">
        <v>99835</v>
      </c>
      <c r="I35" s="282">
        <v>98640</v>
      </c>
      <c r="J35" s="282">
        <v>0</v>
      </c>
      <c r="K35" s="282">
        <v>98640</v>
      </c>
      <c r="L35" s="282"/>
      <c r="M35" s="282"/>
      <c r="N35" s="282"/>
    </row>
    <row r="36" spans="1:14" ht="64.5">
      <c r="A36" s="190">
        <v>29</v>
      </c>
      <c r="B36" s="185" t="s">
        <v>82</v>
      </c>
      <c r="C36" s="217" t="s">
        <v>241</v>
      </c>
      <c r="D36" s="185" t="s">
        <v>243</v>
      </c>
      <c r="E36" s="201" t="s">
        <v>252</v>
      </c>
      <c r="F36" s="184">
        <v>231000</v>
      </c>
      <c r="G36" s="185" t="s">
        <v>242</v>
      </c>
      <c r="H36" s="186">
        <v>11203</v>
      </c>
      <c r="I36" s="187">
        <v>10566</v>
      </c>
      <c r="J36" s="186">
        <v>5321</v>
      </c>
      <c r="K36" s="282">
        <v>4965</v>
      </c>
      <c r="L36" s="186"/>
      <c r="M36" s="186"/>
      <c r="N36" s="186"/>
    </row>
    <row r="37" spans="1:14" ht="179.25">
      <c r="A37" s="190">
        <v>30</v>
      </c>
      <c r="B37" s="185" t="s">
        <v>82</v>
      </c>
      <c r="C37" s="217" t="s">
        <v>244</v>
      </c>
      <c r="D37" s="185" t="s">
        <v>246</v>
      </c>
      <c r="E37" s="201" t="s">
        <v>252</v>
      </c>
      <c r="F37" s="184">
        <v>231000</v>
      </c>
      <c r="G37" s="185" t="s">
        <v>245</v>
      </c>
      <c r="H37" s="186">
        <v>111527</v>
      </c>
      <c r="I37" s="196" t="s">
        <v>251</v>
      </c>
      <c r="J37" s="186"/>
      <c r="K37" s="282">
        <v>33458</v>
      </c>
      <c r="L37" s="186">
        <v>78069</v>
      </c>
      <c r="M37" s="186"/>
      <c r="N37" s="186"/>
    </row>
    <row r="38" spans="1:14" ht="108.75">
      <c r="A38" s="190">
        <v>31</v>
      </c>
      <c r="B38" s="247" t="s">
        <v>82</v>
      </c>
      <c r="C38" s="248" t="s">
        <v>247</v>
      </c>
      <c r="D38" s="247" t="s">
        <v>289</v>
      </c>
      <c r="E38" s="243" t="s">
        <v>252</v>
      </c>
      <c r="F38" s="246">
        <v>231000</v>
      </c>
      <c r="G38" s="247" t="s">
        <v>248</v>
      </c>
      <c r="H38" s="249">
        <v>85083</v>
      </c>
      <c r="I38" s="249">
        <v>83952</v>
      </c>
      <c r="J38" s="249"/>
      <c r="K38" s="286">
        <v>20000</v>
      </c>
      <c r="L38" s="249">
        <v>63952</v>
      </c>
      <c r="M38" s="249"/>
      <c r="N38" s="249"/>
    </row>
    <row r="39" spans="1:14" ht="144.75">
      <c r="A39" s="190">
        <v>32</v>
      </c>
      <c r="B39" s="247" t="s">
        <v>82</v>
      </c>
      <c r="C39" s="248" t="s">
        <v>247</v>
      </c>
      <c r="D39" s="247" t="s">
        <v>289</v>
      </c>
      <c r="E39" s="243" t="s">
        <v>252</v>
      </c>
      <c r="F39" s="246">
        <v>231000</v>
      </c>
      <c r="G39" s="247" t="s">
        <v>249</v>
      </c>
      <c r="H39" s="249">
        <v>109449</v>
      </c>
      <c r="I39" s="250" t="s">
        <v>251</v>
      </c>
      <c r="J39" s="249"/>
      <c r="K39" s="286">
        <v>20000</v>
      </c>
      <c r="L39" s="249">
        <v>10000</v>
      </c>
      <c r="M39" s="249">
        <v>79449</v>
      </c>
      <c r="N39" s="249"/>
    </row>
    <row r="40" spans="1:14" ht="156.75">
      <c r="A40" s="190">
        <v>33</v>
      </c>
      <c r="B40" s="247" t="s">
        <v>82</v>
      </c>
      <c r="C40" s="248" t="s">
        <v>247</v>
      </c>
      <c r="D40" s="247" t="s">
        <v>289</v>
      </c>
      <c r="E40" s="243" t="s">
        <v>252</v>
      </c>
      <c r="F40" s="246">
        <v>231000</v>
      </c>
      <c r="G40" s="247" t="s">
        <v>282</v>
      </c>
      <c r="H40" s="249">
        <v>1614</v>
      </c>
      <c r="I40" s="249">
        <v>1608</v>
      </c>
      <c r="J40" s="249"/>
      <c r="K40" s="286">
        <v>485</v>
      </c>
      <c r="L40" s="249">
        <v>1129</v>
      </c>
      <c r="M40" s="249"/>
      <c r="N40" s="249"/>
    </row>
    <row r="41" spans="1:14" ht="204.75">
      <c r="A41" s="190">
        <v>34</v>
      </c>
      <c r="B41" s="247" t="s">
        <v>82</v>
      </c>
      <c r="C41" s="248" t="s">
        <v>247</v>
      </c>
      <c r="D41" s="247" t="s">
        <v>289</v>
      </c>
      <c r="E41" s="243" t="s">
        <v>252</v>
      </c>
      <c r="F41" s="246">
        <v>231000</v>
      </c>
      <c r="G41" s="247" t="s">
        <v>250</v>
      </c>
      <c r="H41" s="249">
        <v>1344</v>
      </c>
      <c r="I41" s="250" t="s">
        <v>251</v>
      </c>
      <c r="J41" s="249"/>
      <c r="K41" s="286">
        <v>135</v>
      </c>
      <c r="L41" s="249">
        <v>150</v>
      </c>
      <c r="M41" s="249">
        <v>1059</v>
      </c>
      <c r="N41" s="249"/>
    </row>
    <row r="42" spans="1:14" ht="90">
      <c r="A42" s="190">
        <v>35</v>
      </c>
      <c r="B42" s="185" t="s">
        <v>82</v>
      </c>
      <c r="C42" s="217" t="s">
        <v>283</v>
      </c>
      <c r="D42" s="185" t="s">
        <v>112</v>
      </c>
      <c r="E42" s="201" t="s">
        <v>252</v>
      </c>
      <c r="F42" s="184">
        <v>231000</v>
      </c>
      <c r="G42" s="185" t="s">
        <v>284</v>
      </c>
      <c r="H42" s="186">
        <v>7765</v>
      </c>
      <c r="I42" s="196" t="s">
        <v>251</v>
      </c>
      <c r="J42" s="186"/>
      <c r="K42" s="282">
        <v>7765</v>
      </c>
      <c r="L42" s="186"/>
      <c r="M42" s="186"/>
      <c r="N42" s="186"/>
    </row>
    <row r="43" spans="1:14" ht="135">
      <c r="A43" s="190">
        <v>36</v>
      </c>
      <c r="B43" s="185" t="s">
        <v>82</v>
      </c>
      <c r="C43" s="217" t="s">
        <v>264</v>
      </c>
      <c r="D43" s="185" t="s">
        <v>265</v>
      </c>
      <c r="E43" s="201" t="s">
        <v>252</v>
      </c>
      <c r="F43" s="184">
        <v>231000</v>
      </c>
      <c r="G43" s="205" t="s">
        <v>297</v>
      </c>
      <c r="H43" s="186">
        <v>1700</v>
      </c>
      <c r="I43" s="186">
        <v>1593</v>
      </c>
      <c r="J43" s="186">
        <v>1593</v>
      </c>
      <c r="K43" s="282"/>
      <c r="L43" s="186"/>
      <c r="M43" s="186"/>
      <c r="N43" s="186"/>
    </row>
    <row r="44" spans="1:14" ht="77.25">
      <c r="A44" s="190">
        <v>37</v>
      </c>
      <c r="B44" s="185" t="s">
        <v>82</v>
      </c>
      <c r="C44" s="217" t="s">
        <v>264</v>
      </c>
      <c r="D44" s="185" t="s">
        <v>265</v>
      </c>
      <c r="E44" s="201" t="s">
        <v>252</v>
      </c>
      <c r="F44" s="184">
        <v>231000</v>
      </c>
      <c r="G44" s="185" t="s">
        <v>298</v>
      </c>
      <c r="H44" s="186">
        <v>2396</v>
      </c>
      <c r="I44" s="186">
        <v>2210</v>
      </c>
      <c r="J44" s="186">
        <v>2104</v>
      </c>
      <c r="K44" s="282"/>
      <c r="L44" s="186"/>
      <c r="M44" s="186"/>
      <c r="N44" s="186"/>
    </row>
    <row r="45" spans="1:14" ht="77.25">
      <c r="A45" s="190">
        <v>38</v>
      </c>
      <c r="B45" s="185" t="s">
        <v>82</v>
      </c>
      <c r="C45" s="217" t="s">
        <v>264</v>
      </c>
      <c r="D45" s="185" t="s">
        <v>265</v>
      </c>
      <c r="E45" s="201" t="s">
        <v>252</v>
      </c>
      <c r="F45" s="184">
        <v>231000</v>
      </c>
      <c r="G45" s="185" t="s">
        <v>300</v>
      </c>
      <c r="H45" s="186">
        <v>2158</v>
      </c>
      <c r="I45" s="186">
        <v>2157</v>
      </c>
      <c r="J45" s="186">
        <v>2049</v>
      </c>
      <c r="K45" s="282"/>
      <c r="L45" s="186"/>
      <c r="M45" s="186"/>
      <c r="N45" s="186"/>
    </row>
    <row r="46" spans="1:14" ht="77.25">
      <c r="A46" s="190">
        <v>39</v>
      </c>
      <c r="B46" s="185" t="s">
        <v>82</v>
      </c>
      <c r="C46" s="217" t="s">
        <v>264</v>
      </c>
      <c r="D46" s="185" t="s">
        <v>265</v>
      </c>
      <c r="E46" s="201" t="s">
        <v>252</v>
      </c>
      <c r="F46" s="184">
        <v>231000</v>
      </c>
      <c r="G46" s="185" t="s">
        <v>301</v>
      </c>
      <c r="H46" s="186">
        <v>50</v>
      </c>
      <c r="I46" s="186">
        <v>46</v>
      </c>
      <c r="J46" s="186">
        <v>46</v>
      </c>
      <c r="K46" s="282"/>
      <c r="L46" s="186"/>
      <c r="M46" s="186"/>
      <c r="N46" s="186"/>
    </row>
    <row r="47" spans="1:14" ht="153.75">
      <c r="A47" s="190">
        <v>40</v>
      </c>
      <c r="B47" s="185" t="s">
        <v>82</v>
      </c>
      <c r="C47" s="217" t="s">
        <v>264</v>
      </c>
      <c r="D47" s="185" t="s">
        <v>265</v>
      </c>
      <c r="E47" s="201" t="s">
        <v>252</v>
      </c>
      <c r="F47" s="184">
        <v>231000</v>
      </c>
      <c r="G47" s="185" t="s">
        <v>302</v>
      </c>
      <c r="H47" s="186">
        <v>1000</v>
      </c>
      <c r="I47" s="186">
        <v>993</v>
      </c>
      <c r="J47" s="186">
        <v>993</v>
      </c>
      <c r="K47" s="282"/>
      <c r="L47" s="186"/>
      <c r="M47" s="186"/>
      <c r="N47" s="186"/>
    </row>
    <row r="48" spans="1:14" ht="77.25">
      <c r="A48" s="190">
        <v>41</v>
      </c>
      <c r="B48" s="185" t="s">
        <v>82</v>
      </c>
      <c r="C48" s="217" t="s">
        <v>241</v>
      </c>
      <c r="D48" s="185" t="s">
        <v>274</v>
      </c>
      <c r="E48" s="201" t="s">
        <v>252</v>
      </c>
      <c r="F48" s="184">
        <v>231000</v>
      </c>
      <c r="G48" s="185" t="s">
        <v>304</v>
      </c>
      <c r="H48" s="186">
        <v>2300</v>
      </c>
      <c r="I48" s="186"/>
      <c r="J48" s="186"/>
      <c r="K48" s="282">
        <v>2300</v>
      </c>
      <c r="L48" s="186"/>
      <c r="M48" s="186"/>
      <c r="N48" s="186"/>
    </row>
    <row r="49" spans="1:14" ht="64.5">
      <c r="A49" s="190">
        <v>42</v>
      </c>
      <c r="B49" s="185" t="s">
        <v>82</v>
      </c>
      <c r="C49" s="217" t="s">
        <v>305</v>
      </c>
      <c r="D49" s="185" t="s">
        <v>307</v>
      </c>
      <c r="E49" s="201" t="s">
        <v>252</v>
      </c>
      <c r="F49" s="184">
        <v>231000</v>
      </c>
      <c r="G49" s="185" t="s">
        <v>306</v>
      </c>
      <c r="H49" s="186">
        <v>25000</v>
      </c>
      <c r="I49" s="186"/>
      <c r="J49" s="186"/>
      <c r="K49" s="282">
        <v>25000</v>
      </c>
      <c r="L49" s="186"/>
      <c r="M49" s="186"/>
      <c r="N49" s="186"/>
    </row>
    <row r="50" spans="1:14" ht="64.5">
      <c r="A50" s="190">
        <v>43</v>
      </c>
      <c r="B50" s="185" t="s">
        <v>82</v>
      </c>
      <c r="C50" s="217" t="s">
        <v>263</v>
      </c>
      <c r="D50" s="185" t="s">
        <v>274</v>
      </c>
      <c r="E50" s="201" t="s">
        <v>291</v>
      </c>
      <c r="F50" s="184">
        <v>231000</v>
      </c>
      <c r="G50" s="185" t="s">
        <v>308</v>
      </c>
      <c r="H50" s="186">
        <v>1800</v>
      </c>
      <c r="I50" s="186"/>
      <c r="J50" s="186"/>
      <c r="K50" s="186">
        <v>1800</v>
      </c>
      <c r="L50" s="186"/>
      <c r="M50" s="186"/>
      <c r="N50" s="186"/>
    </row>
    <row r="51" spans="1:14" ht="90">
      <c r="A51" s="190">
        <v>44</v>
      </c>
      <c r="B51" s="185" t="s">
        <v>82</v>
      </c>
      <c r="C51" s="217" t="s">
        <v>237</v>
      </c>
      <c r="D51" s="185" t="s">
        <v>220</v>
      </c>
      <c r="E51" s="201" t="s">
        <v>252</v>
      </c>
      <c r="F51" s="184">
        <v>231000</v>
      </c>
      <c r="G51" s="185" t="s">
        <v>309</v>
      </c>
      <c r="H51" s="186">
        <v>2000</v>
      </c>
      <c r="I51" s="186"/>
      <c r="J51" s="186"/>
      <c r="K51" s="186">
        <v>2000</v>
      </c>
      <c r="L51" s="186"/>
      <c r="M51" s="186"/>
      <c r="N51" s="186"/>
    </row>
    <row r="52" spans="1:14" ht="64.5">
      <c r="A52" s="190">
        <v>45</v>
      </c>
      <c r="B52" s="185" t="s">
        <v>82</v>
      </c>
      <c r="C52" s="217" t="s">
        <v>263</v>
      </c>
      <c r="D52" s="185" t="s">
        <v>274</v>
      </c>
      <c r="E52" s="201" t="s">
        <v>252</v>
      </c>
      <c r="F52" s="184">
        <v>231000</v>
      </c>
      <c r="G52" s="185" t="s">
        <v>310</v>
      </c>
      <c r="H52" s="186">
        <v>700</v>
      </c>
      <c r="I52" s="186"/>
      <c r="J52" s="186"/>
      <c r="K52" s="186">
        <v>700</v>
      </c>
      <c r="L52" s="186"/>
      <c r="M52" s="186"/>
      <c r="N52" s="186"/>
    </row>
    <row r="53" spans="1:14" ht="77.25">
      <c r="A53" s="190">
        <v>46</v>
      </c>
      <c r="B53" s="185" t="s">
        <v>82</v>
      </c>
      <c r="C53" s="217" t="s">
        <v>264</v>
      </c>
      <c r="D53" s="185" t="s">
        <v>265</v>
      </c>
      <c r="E53" s="201" t="s">
        <v>252</v>
      </c>
      <c r="F53" s="184">
        <v>231000</v>
      </c>
      <c r="G53" s="185" t="s">
        <v>311</v>
      </c>
      <c r="H53" s="186">
        <v>2500</v>
      </c>
      <c r="I53" s="186"/>
      <c r="J53" s="186"/>
      <c r="K53" s="186">
        <v>2500</v>
      </c>
      <c r="L53" s="186"/>
      <c r="M53" s="186"/>
      <c r="N53" s="186"/>
    </row>
    <row r="54" spans="1:14" ht="102.75">
      <c r="A54" s="190">
        <v>47</v>
      </c>
      <c r="B54" s="185" t="s">
        <v>82</v>
      </c>
      <c r="C54" s="217" t="s">
        <v>241</v>
      </c>
      <c r="D54" s="185" t="s">
        <v>274</v>
      </c>
      <c r="E54" s="201" t="s">
        <v>252</v>
      </c>
      <c r="F54" s="184">
        <v>231000</v>
      </c>
      <c r="G54" s="218" t="s">
        <v>312</v>
      </c>
      <c r="H54" s="219">
        <v>540</v>
      </c>
      <c r="I54" s="186"/>
      <c r="J54" s="186"/>
      <c r="K54" s="186">
        <f>H54</f>
        <v>540</v>
      </c>
      <c r="L54" s="186"/>
      <c r="M54" s="186"/>
      <c r="N54" s="186"/>
    </row>
    <row r="55" spans="1:14" ht="51.75">
      <c r="A55" s="190">
        <v>48</v>
      </c>
      <c r="B55" s="185" t="s">
        <v>82</v>
      </c>
      <c r="C55" s="217" t="s">
        <v>258</v>
      </c>
      <c r="D55" s="185" t="s">
        <v>220</v>
      </c>
      <c r="E55" s="201" t="s">
        <v>252</v>
      </c>
      <c r="F55" s="184">
        <v>231000</v>
      </c>
      <c r="G55" s="218" t="s">
        <v>313</v>
      </c>
      <c r="H55" s="219">
        <v>1200</v>
      </c>
      <c r="I55" s="186"/>
      <c r="J55" s="186"/>
      <c r="K55" s="186">
        <f t="shared" ref="K55:K72" si="0">H55</f>
        <v>1200</v>
      </c>
      <c r="L55" s="186"/>
      <c r="M55" s="186"/>
      <c r="N55" s="186"/>
    </row>
    <row r="56" spans="1:14" ht="77.25">
      <c r="A56" s="190">
        <v>49</v>
      </c>
      <c r="B56" s="185" t="s">
        <v>82</v>
      </c>
      <c r="C56" s="217" t="s">
        <v>264</v>
      </c>
      <c r="D56" s="185" t="s">
        <v>265</v>
      </c>
      <c r="E56" s="201" t="s">
        <v>252</v>
      </c>
      <c r="F56" s="184">
        <v>231000</v>
      </c>
      <c r="G56" s="218" t="s">
        <v>314</v>
      </c>
      <c r="H56" s="219">
        <v>700</v>
      </c>
      <c r="I56" s="186"/>
      <c r="J56" s="186"/>
      <c r="K56" s="186">
        <f t="shared" si="0"/>
        <v>700</v>
      </c>
      <c r="L56" s="186"/>
      <c r="M56" s="186"/>
      <c r="N56" s="186"/>
    </row>
    <row r="57" spans="1:14" ht="51.75">
      <c r="A57" s="190">
        <v>50</v>
      </c>
      <c r="B57" s="185" t="s">
        <v>82</v>
      </c>
      <c r="C57" s="217" t="s">
        <v>237</v>
      </c>
      <c r="D57" s="185" t="s">
        <v>220</v>
      </c>
      <c r="E57" s="201" t="s">
        <v>252</v>
      </c>
      <c r="F57" s="184">
        <v>231000</v>
      </c>
      <c r="G57" s="218" t="s">
        <v>315</v>
      </c>
      <c r="H57" s="219">
        <v>300</v>
      </c>
      <c r="I57" s="186"/>
      <c r="J57" s="186"/>
      <c r="K57" s="186">
        <f t="shared" si="0"/>
        <v>300</v>
      </c>
      <c r="L57" s="186"/>
      <c r="M57" s="186"/>
      <c r="N57" s="186"/>
    </row>
    <row r="58" spans="1:14" ht="64.5">
      <c r="A58" s="190">
        <v>51</v>
      </c>
      <c r="B58" s="185" t="s">
        <v>82</v>
      </c>
      <c r="C58" s="217" t="s">
        <v>258</v>
      </c>
      <c r="D58" s="185" t="s">
        <v>220</v>
      </c>
      <c r="E58" s="201" t="s">
        <v>252</v>
      </c>
      <c r="F58" s="184">
        <v>231000</v>
      </c>
      <c r="G58" s="218" t="s">
        <v>316</v>
      </c>
      <c r="H58" s="219">
        <v>3500</v>
      </c>
      <c r="I58" s="186"/>
      <c r="J58" s="186"/>
      <c r="K58" s="186">
        <f t="shared" si="0"/>
        <v>3500</v>
      </c>
      <c r="L58" s="186"/>
      <c r="M58" s="186"/>
      <c r="N58" s="186"/>
    </row>
    <row r="59" spans="1:14" ht="51.75">
      <c r="A59" s="190">
        <v>52</v>
      </c>
      <c r="B59" s="185" t="s">
        <v>82</v>
      </c>
      <c r="C59" s="217" t="s">
        <v>237</v>
      </c>
      <c r="D59" s="185" t="s">
        <v>220</v>
      </c>
      <c r="E59" s="201" t="s">
        <v>252</v>
      </c>
      <c r="F59" s="184">
        <v>231000</v>
      </c>
      <c r="G59" s="218" t="s">
        <v>317</v>
      </c>
      <c r="H59" s="219">
        <v>1500</v>
      </c>
      <c r="I59" s="186"/>
      <c r="J59" s="186"/>
      <c r="K59" s="186">
        <f t="shared" si="0"/>
        <v>1500</v>
      </c>
      <c r="L59" s="186"/>
      <c r="M59" s="186"/>
      <c r="N59" s="186"/>
    </row>
    <row r="60" spans="1:14" ht="51.75">
      <c r="A60" s="190">
        <v>53</v>
      </c>
      <c r="B60" s="185" t="s">
        <v>82</v>
      </c>
      <c r="C60" s="217" t="s">
        <v>237</v>
      </c>
      <c r="D60" s="185" t="s">
        <v>220</v>
      </c>
      <c r="E60" s="201" t="s">
        <v>252</v>
      </c>
      <c r="F60" s="184">
        <v>231000</v>
      </c>
      <c r="G60" s="218" t="s">
        <v>318</v>
      </c>
      <c r="H60" s="219">
        <v>1000</v>
      </c>
      <c r="I60" s="186"/>
      <c r="J60" s="186"/>
      <c r="K60" s="186">
        <f t="shared" si="0"/>
        <v>1000</v>
      </c>
      <c r="L60" s="186"/>
      <c r="M60" s="186"/>
      <c r="N60" s="186"/>
    </row>
    <row r="61" spans="1:14" ht="77.25">
      <c r="A61" s="190">
        <v>54</v>
      </c>
      <c r="B61" s="185" t="s">
        <v>82</v>
      </c>
      <c r="C61" s="217" t="s">
        <v>264</v>
      </c>
      <c r="D61" s="185" t="s">
        <v>265</v>
      </c>
      <c r="E61" s="201" t="s">
        <v>252</v>
      </c>
      <c r="F61" s="184">
        <v>231000</v>
      </c>
      <c r="G61" s="218" t="s">
        <v>319</v>
      </c>
      <c r="H61" s="219">
        <v>1400</v>
      </c>
      <c r="I61" s="186"/>
      <c r="J61" s="186"/>
      <c r="K61" s="186">
        <f t="shared" si="0"/>
        <v>1400</v>
      </c>
      <c r="L61" s="186"/>
      <c r="M61" s="186"/>
      <c r="N61" s="186"/>
    </row>
    <row r="62" spans="1:14" ht="64.5">
      <c r="A62" s="190">
        <v>55</v>
      </c>
      <c r="B62" s="185" t="s">
        <v>82</v>
      </c>
      <c r="C62" s="217" t="s">
        <v>258</v>
      </c>
      <c r="D62" s="185" t="s">
        <v>220</v>
      </c>
      <c r="E62" s="201" t="s">
        <v>252</v>
      </c>
      <c r="F62" s="184">
        <v>231000</v>
      </c>
      <c r="G62" s="218" t="s">
        <v>320</v>
      </c>
      <c r="H62" s="219">
        <v>250</v>
      </c>
      <c r="I62" s="186"/>
      <c r="J62" s="186"/>
      <c r="K62" s="186">
        <f t="shared" si="0"/>
        <v>250</v>
      </c>
      <c r="L62" s="186"/>
      <c r="M62" s="186"/>
      <c r="N62" s="186"/>
    </row>
    <row r="63" spans="1:14" ht="51.75">
      <c r="A63" s="190">
        <v>56</v>
      </c>
      <c r="B63" s="185" t="s">
        <v>82</v>
      </c>
      <c r="C63" s="217" t="s">
        <v>258</v>
      </c>
      <c r="D63" s="185" t="s">
        <v>220</v>
      </c>
      <c r="E63" s="201" t="s">
        <v>252</v>
      </c>
      <c r="F63" s="184">
        <v>231000</v>
      </c>
      <c r="G63" s="218" t="s">
        <v>321</v>
      </c>
      <c r="H63" s="219">
        <v>300</v>
      </c>
      <c r="I63" s="186"/>
      <c r="J63" s="186"/>
      <c r="K63" s="186">
        <f t="shared" si="0"/>
        <v>300</v>
      </c>
      <c r="L63" s="186"/>
      <c r="M63" s="186"/>
      <c r="N63" s="186"/>
    </row>
    <row r="64" spans="1:14" ht="51.75">
      <c r="A64" s="190">
        <v>57</v>
      </c>
      <c r="B64" s="185" t="s">
        <v>82</v>
      </c>
      <c r="C64" s="217" t="s">
        <v>258</v>
      </c>
      <c r="D64" s="185" t="s">
        <v>220</v>
      </c>
      <c r="E64" s="201" t="s">
        <v>252</v>
      </c>
      <c r="F64" s="184">
        <v>231000</v>
      </c>
      <c r="G64" s="218" t="s">
        <v>322</v>
      </c>
      <c r="H64" s="219">
        <v>700</v>
      </c>
      <c r="I64" s="186"/>
      <c r="J64" s="186"/>
      <c r="K64" s="186">
        <f t="shared" si="0"/>
        <v>700</v>
      </c>
      <c r="L64" s="186"/>
      <c r="M64" s="186"/>
      <c r="N64" s="186"/>
    </row>
    <row r="65" spans="1:14" ht="77.25">
      <c r="A65" s="190">
        <v>58</v>
      </c>
      <c r="B65" s="185" t="s">
        <v>82</v>
      </c>
      <c r="C65" s="217" t="s">
        <v>264</v>
      </c>
      <c r="D65" s="185" t="s">
        <v>265</v>
      </c>
      <c r="E65" s="201" t="s">
        <v>252</v>
      </c>
      <c r="F65" s="184">
        <v>231000</v>
      </c>
      <c r="G65" s="218" t="s">
        <v>323</v>
      </c>
      <c r="H65" s="219">
        <v>240</v>
      </c>
      <c r="I65" s="186"/>
      <c r="J65" s="186"/>
      <c r="K65" s="186">
        <f t="shared" si="0"/>
        <v>240</v>
      </c>
      <c r="L65" s="186"/>
      <c r="M65" s="186"/>
      <c r="N65" s="186"/>
    </row>
    <row r="66" spans="1:14" ht="77.25">
      <c r="A66" s="190">
        <v>59</v>
      </c>
      <c r="B66" s="185" t="s">
        <v>82</v>
      </c>
      <c r="C66" s="217" t="s">
        <v>264</v>
      </c>
      <c r="D66" s="185" t="s">
        <v>265</v>
      </c>
      <c r="E66" s="201" t="s">
        <v>252</v>
      </c>
      <c r="F66" s="184">
        <v>231000</v>
      </c>
      <c r="G66" s="218" t="s">
        <v>324</v>
      </c>
      <c r="H66" s="219">
        <v>150</v>
      </c>
      <c r="I66" s="186"/>
      <c r="J66" s="186"/>
      <c r="K66" s="186">
        <f t="shared" si="0"/>
        <v>150</v>
      </c>
      <c r="L66" s="186"/>
      <c r="M66" s="186"/>
      <c r="N66" s="186"/>
    </row>
    <row r="67" spans="1:14" ht="90">
      <c r="A67" s="190">
        <v>60</v>
      </c>
      <c r="B67" s="185" t="s">
        <v>82</v>
      </c>
      <c r="C67" s="217" t="s">
        <v>258</v>
      </c>
      <c r="D67" s="185" t="s">
        <v>220</v>
      </c>
      <c r="E67" s="201" t="s">
        <v>252</v>
      </c>
      <c r="F67" s="184">
        <v>231000</v>
      </c>
      <c r="G67" s="218" t="s">
        <v>325</v>
      </c>
      <c r="H67" s="219">
        <v>3000</v>
      </c>
      <c r="I67" s="186"/>
      <c r="J67" s="186"/>
      <c r="K67" s="186">
        <f t="shared" si="0"/>
        <v>3000</v>
      </c>
      <c r="L67" s="186"/>
      <c r="M67" s="186"/>
      <c r="N67" s="186"/>
    </row>
    <row r="68" spans="1:14" ht="90">
      <c r="A68" s="190">
        <v>61</v>
      </c>
      <c r="B68" s="185" t="s">
        <v>82</v>
      </c>
      <c r="C68" s="217" t="s">
        <v>258</v>
      </c>
      <c r="D68" s="185" t="s">
        <v>220</v>
      </c>
      <c r="E68" s="201" t="s">
        <v>252</v>
      </c>
      <c r="F68" s="184">
        <v>231000</v>
      </c>
      <c r="G68" s="218" t="s">
        <v>326</v>
      </c>
      <c r="H68" s="219">
        <v>5000</v>
      </c>
      <c r="I68" s="186"/>
      <c r="J68" s="186"/>
      <c r="K68" s="186">
        <f t="shared" si="0"/>
        <v>5000</v>
      </c>
      <c r="L68" s="186"/>
      <c r="M68" s="186"/>
      <c r="N68" s="186"/>
    </row>
    <row r="69" spans="1:14" ht="77.25">
      <c r="A69" s="190">
        <v>62</v>
      </c>
      <c r="B69" s="185" t="s">
        <v>82</v>
      </c>
      <c r="C69" s="217" t="s">
        <v>258</v>
      </c>
      <c r="D69" s="185" t="s">
        <v>220</v>
      </c>
      <c r="E69" s="201" t="s">
        <v>252</v>
      </c>
      <c r="F69" s="184">
        <v>231000</v>
      </c>
      <c r="G69" s="218" t="s">
        <v>327</v>
      </c>
      <c r="H69" s="219">
        <v>1500</v>
      </c>
      <c r="I69" s="186"/>
      <c r="J69" s="186"/>
      <c r="K69" s="186">
        <f t="shared" si="0"/>
        <v>1500</v>
      </c>
      <c r="L69" s="186"/>
      <c r="M69" s="186"/>
      <c r="N69" s="186"/>
    </row>
    <row r="70" spans="1:14" ht="77.25">
      <c r="A70" s="190">
        <v>63</v>
      </c>
      <c r="B70" s="185" t="s">
        <v>82</v>
      </c>
      <c r="C70" s="217" t="s">
        <v>258</v>
      </c>
      <c r="D70" s="185" t="s">
        <v>220</v>
      </c>
      <c r="E70" s="201" t="s">
        <v>252</v>
      </c>
      <c r="F70" s="184">
        <v>231000</v>
      </c>
      <c r="G70" s="218" t="s">
        <v>328</v>
      </c>
      <c r="H70" s="219">
        <v>1600</v>
      </c>
      <c r="I70" s="186"/>
      <c r="J70" s="186"/>
      <c r="K70" s="186">
        <f t="shared" si="0"/>
        <v>1600</v>
      </c>
      <c r="L70" s="186"/>
      <c r="M70" s="186"/>
      <c r="N70" s="186"/>
    </row>
    <row r="71" spans="1:14" ht="77.25">
      <c r="A71" s="190">
        <v>64</v>
      </c>
      <c r="B71" s="185" t="s">
        <v>82</v>
      </c>
      <c r="C71" s="217" t="s">
        <v>264</v>
      </c>
      <c r="D71" s="185" t="s">
        <v>265</v>
      </c>
      <c r="E71" s="201" t="s">
        <v>252</v>
      </c>
      <c r="F71" s="184">
        <v>231000</v>
      </c>
      <c r="G71" s="218" t="s">
        <v>329</v>
      </c>
      <c r="H71" s="219">
        <v>350</v>
      </c>
      <c r="I71" s="186"/>
      <c r="J71" s="186"/>
      <c r="K71" s="186">
        <f t="shared" si="0"/>
        <v>350</v>
      </c>
      <c r="L71" s="186"/>
      <c r="M71" s="186"/>
      <c r="N71" s="186"/>
    </row>
    <row r="72" spans="1:14" ht="115.5">
      <c r="A72" s="190">
        <v>65</v>
      </c>
      <c r="B72" s="185" t="s">
        <v>82</v>
      </c>
      <c r="C72" s="217" t="s">
        <v>258</v>
      </c>
      <c r="D72" s="185" t="s">
        <v>220</v>
      </c>
      <c r="E72" s="201" t="s">
        <v>252</v>
      </c>
      <c r="F72" s="184">
        <v>231000</v>
      </c>
      <c r="G72" s="218" t="s">
        <v>330</v>
      </c>
      <c r="H72" s="219">
        <v>3000</v>
      </c>
      <c r="I72" s="186"/>
      <c r="J72" s="186"/>
      <c r="K72" s="186">
        <f t="shared" si="0"/>
        <v>3000</v>
      </c>
      <c r="L72" s="186"/>
      <c r="M72" s="186"/>
      <c r="N72" s="186"/>
    </row>
    <row r="73" spans="1:14" ht="77.25">
      <c r="A73" s="190">
        <v>66</v>
      </c>
      <c r="B73" s="185" t="s">
        <v>82</v>
      </c>
      <c r="C73" s="217" t="s">
        <v>258</v>
      </c>
      <c r="D73" s="185" t="s">
        <v>220</v>
      </c>
      <c r="E73" s="201" t="s">
        <v>252</v>
      </c>
      <c r="F73" s="184">
        <v>231000</v>
      </c>
      <c r="G73" s="218" t="s">
        <v>331</v>
      </c>
      <c r="H73" s="219">
        <v>24000</v>
      </c>
      <c r="I73" s="186"/>
      <c r="J73" s="186"/>
      <c r="K73" s="186">
        <v>10000</v>
      </c>
      <c r="L73" s="186">
        <v>14000</v>
      </c>
      <c r="M73" s="186"/>
      <c r="N73" s="186"/>
    </row>
    <row r="74" spans="1:14" ht="51.75">
      <c r="A74" s="190">
        <v>67</v>
      </c>
      <c r="B74" s="185" t="s">
        <v>82</v>
      </c>
      <c r="C74" s="217" t="s">
        <v>258</v>
      </c>
      <c r="D74" s="185" t="s">
        <v>220</v>
      </c>
      <c r="E74" s="201" t="s">
        <v>252</v>
      </c>
      <c r="F74" s="184">
        <v>231000</v>
      </c>
      <c r="G74" s="218" t="s">
        <v>332</v>
      </c>
      <c r="H74" s="219">
        <v>11000</v>
      </c>
      <c r="I74" s="186"/>
      <c r="J74" s="186"/>
      <c r="K74" s="186">
        <f>H74</f>
        <v>11000</v>
      </c>
      <c r="L74" s="186"/>
      <c r="M74" s="186"/>
      <c r="N74" s="186"/>
    </row>
    <row r="75" spans="1:14" ht="51.75">
      <c r="A75" s="190">
        <v>68</v>
      </c>
      <c r="B75" s="185" t="s">
        <v>82</v>
      </c>
      <c r="C75" s="217" t="s">
        <v>258</v>
      </c>
      <c r="D75" s="185" t="s">
        <v>220</v>
      </c>
      <c r="E75" s="201" t="s">
        <v>252</v>
      </c>
      <c r="F75" s="184">
        <v>231000</v>
      </c>
      <c r="G75" s="218" t="s">
        <v>333</v>
      </c>
      <c r="H75" s="219">
        <v>4500</v>
      </c>
      <c r="I75" s="186"/>
      <c r="J75" s="186"/>
      <c r="K75" s="186">
        <f t="shared" ref="K75:K82" si="1">H75</f>
        <v>4500</v>
      </c>
      <c r="L75" s="186"/>
      <c r="M75" s="186"/>
      <c r="N75" s="186"/>
    </row>
    <row r="76" spans="1:14" ht="39">
      <c r="A76" s="190">
        <v>69</v>
      </c>
      <c r="B76" s="185" t="s">
        <v>82</v>
      </c>
      <c r="C76" s="217" t="s">
        <v>378</v>
      </c>
      <c r="D76" s="185" t="s">
        <v>68</v>
      </c>
      <c r="E76" s="201" t="s">
        <v>252</v>
      </c>
      <c r="F76" s="184">
        <v>231000</v>
      </c>
      <c r="G76" s="218" t="s">
        <v>334</v>
      </c>
      <c r="H76" s="219">
        <v>4100</v>
      </c>
      <c r="I76" s="186"/>
      <c r="J76" s="186"/>
      <c r="K76" s="186">
        <f t="shared" si="1"/>
        <v>4100</v>
      </c>
      <c r="L76" s="186"/>
      <c r="M76" s="186"/>
      <c r="N76" s="186"/>
    </row>
    <row r="77" spans="1:14" ht="77.25">
      <c r="A77" s="190">
        <v>70</v>
      </c>
      <c r="B77" s="185" t="s">
        <v>82</v>
      </c>
      <c r="C77" s="217" t="s">
        <v>264</v>
      </c>
      <c r="D77" s="185" t="s">
        <v>265</v>
      </c>
      <c r="E77" s="201" t="s">
        <v>252</v>
      </c>
      <c r="F77" s="184">
        <v>231000</v>
      </c>
      <c r="G77" s="218" t="s">
        <v>335</v>
      </c>
      <c r="H77" s="219">
        <v>300</v>
      </c>
      <c r="I77" s="186"/>
      <c r="J77" s="186"/>
      <c r="K77" s="186">
        <f t="shared" si="1"/>
        <v>300</v>
      </c>
      <c r="L77" s="186"/>
      <c r="M77" s="186"/>
      <c r="N77" s="186"/>
    </row>
    <row r="78" spans="1:14" ht="77.25">
      <c r="A78" s="190">
        <v>71</v>
      </c>
      <c r="B78" s="185" t="s">
        <v>82</v>
      </c>
      <c r="C78" s="217" t="s">
        <v>264</v>
      </c>
      <c r="D78" s="185" t="s">
        <v>265</v>
      </c>
      <c r="E78" s="201" t="s">
        <v>252</v>
      </c>
      <c r="F78" s="184">
        <v>231000</v>
      </c>
      <c r="G78" s="218" t="s">
        <v>336</v>
      </c>
      <c r="H78" s="219">
        <v>2000</v>
      </c>
      <c r="I78" s="186"/>
      <c r="J78" s="186"/>
      <c r="K78" s="186">
        <f t="shared" si="1"/>
        <v>2000</v>
      </c>
      <c r="L78" s="186"/>
      <c r="M78" s="186"/>
      <c r="N78" s="186"/>
    </row>
    <row r="79" spans="1:14" ht="77.25">
      <c r="A79" s="190">
        <v>72</v>
      </c>
      <c r="B79" s="185" t="s">
        <v>82</v>
      </c>
      <c r="C79" s="217" t="s">
        <v>264</v>
      </c>
      <c r="D79" s="185" t="s">
        <v>265</v>
      </c>
      <c r="E79" s="201" t="s">
        <v>252</v>
      </c>
      <c r="F79" s="184">
        <v>231000</v>
      </c>
      <c r="G79" s="218" t="s">
        <v>337</v>
      </c>
      <c r="H79" s="219">
        <v>3290</v>
      </c>
      <c r="I79" s="186"/>
      <c r="J79" s="186"/>
      <c r="K79" s="186">
        <f t="shared" si="1"/>
        <v>3290</v>
      </c>
      <c r="L79" s="186"/>
      <c r="M79" s="186"/>
      <c r="N79" s="186"/>
    </row>
    <row r="80" spans="1:14" ht="48.75">
      <c r="A80" s="190">
        <v>73</v>
      </c>
      <c r="B80" s="247" t="s">
        <v>82</v>
      </c>
      <c r="C80" s="248" t="s">
        <v>299</v>
      </c>
      <c r="D80" s="247" t="s">
        <v>289</v>
      </c>
      <c r="E80" s="243" t="s">
        <v>252</v>
      </c>
      <c r="F80" s="246">
        <v>231000</v>
      </c>
      <c r="G80" s="251" t="s">
        <v>338</v>
      </c>
      <c r="H80" s="252">
        <v>800</v>
      </c>
      <c r="I80" s="249"/>
      <c r="J80" s="249"/>
      <c r="K80" s="249">
        <f t="shared" si="1"/>
        <v>800</v>
      </c>
      <c r="L80" s="249"/>
      <c r="M80" s="249"/>
      <c r="N80" s="249"/>
    </row>
    <row r="81" spans="1:14" ht="77.25">
      <c r="A81" s="190">
        <v>74</v>
      </c>
      <c r="B81" s="185" t="s">
        <v>82</v>
      </c>
      <c r="C81" s="217" t="s">
        <v>264</v>
      </c>
      <c r="D81" s="185" t="s">
        <v>265</v>
      </c>
      <c r="E81" s="201" t="s">
        <v>252</v>
      </c>
      <c r="F81" s="184">
        <v>231000</v>
      </c>
      <c r="G81" s="218" t="s">
        <v>339</v>
      </c>
      <c r="H81" s="219">
        <v>7000</v>
      </c>
      <c r="I81" s="186"/>
      <c r="J81" s="186"/>
      <c r="K81" s="186">
        <f t="shared" si="1"/>
        <v>7000</v>
      </c>
      <c r="L81" s="186"/>
      <c r="M81" s="186"/>
      <c r="N81" s="186"/>
    </row>
    <row r="82" spans="1:14" ht="51.75">
      <c r="A82" s="190">
        <v>75</v>
      </c>
      <c r="B82" s="185" t="s">
        <v>82</v>
      </c>
      <c r="C82" s="217" t="s">
        <v>255</v>
      </c>
      <c r="D82" s="185" t="s">
        <v>66</v>
      </c>
      <c r="E82" s="201" t="s">
        <v>252</v>
      </c>
      <c r="F82" s="184">
        <v>231000</v>
      </c>
      <c r="G82" s="185" t="s">
        <v>340</v>
      </c>
      <c r="H82" s="186">
        <v>17418</v>
      </c>
      <c r="I82" s="186"/>
      <c r="J82" s="186"/>
      <c r="K82" s="186">
        <f t="shared" si="1"/>
        <v>17418</v>
      </c>
      <c r="L82" s="186"/>
      <c r="M82" s="186"/>
      <c r="N82" s="186"/>
    </row>
    <row r="83" spans="1:14" ht="24.75">
      <c r="A83" s="190">
        <v>76</v>
      </c>
      <c r="B83" s="247" t="s">
        <v>82</v>
      </c>
      <c r="C83" s="248" t="s">
        <v>299</v>
      </c>
      <c r="D83" s="247" t="s">
        <v>289</v>
      </c>
      <c r="E83" s="243" t="s">
        <v>252</v>
      </c>
      <c r="F83" s="246">
        <v>231000</v>
      </c>
      <c r="G83" s="251" t="s">
        <v>341</v>
      </c>
      <c r="H83" s="253">
        <v>1200</v>
      </c>
      <c r="I83" s="249"/>
      <c r="J83" s="249"/>
      <c r="K83" s="249">
        <f>H83</f>
        <v>1200</v>
      </c>
      <c r="L83" s="249"/>
      <c r="M83" s="249"/>
      <c r="N83" s="249"/>
    </row>
    <row r="84" spans="1:14" ht="72.75">
      <c r="A84" s="190">
        <v>77</v>
      </c>
      <c r="B84" s="247" t="s">
        <v>82</v>
      </c>
      <c r="C84" s="248" t="s">
        <v>299</v>
      </c>
      <c r="D84" s="247" t="s">
        <v>289</v>
      </c>
      <c r="E84" s="243" t="s">
        <v>252</v>
      </c>
      <c r="F84" s="246">
        <v>231000</v>
      </c>
      <c r="G84" s="251" t="s">
        <v>342</v>
      </c>
      <c r="H84" s="253">
        <v>1500</v>
      </c>
      <c r="I84" s="249"/>
      <c r="J84" s="249"/>
      <c r="K84" s="249">
        <f t="shared" ref="K84:K95" si="2">H84</f>
        <v>1500</v>
      </c>
      <c r="L84" s="249"/>
      <c r="M84" s="249"/>
      <c r="N84" s="249"/>
    </row>
    <row r="85" spans="1:14" ht="72.75">
      <c r="A85" s="190">
        <v>78</v>
      </c>
      <c r="B85" s="247" t="s">
        <v>82</v>
      </c>
      <c r="C85" s="248" t="s">
        <v>299</v>
      </c>
      <c r="D85" s="247" t="s">
        <v>289</v>
      </c>
      <c r="E85" s="243" t="s">
        <v>252</v>
      </c>
      <c r="F85" s="246">
        <v>231000</v>
      </c>
      <c r="G85" s="251" t="s">
        <v>343</v>
      </c>
      <c r="H85" s="253">
        <v>2130</v>
      </c>
      <c r="I85" s="249"/>
      <c r="J85" s="249"/>
      <c r="K85" s="249">
        <f t="shared" si="2"/>
        <v>2130</v>
      </c>
      <c r="L85" s="249"/>
      <c r="M85" s="249"/>
      <c r="N85" s="249"/>
    </row>
    <row r="86" spans="1:14" ht="48.75">
      <c r="A86" s="190">
        <v>79</v>
      </c>
      <c r="B86" s="247" t="s">
        <v>82</v>
      </c>
      <c r="C86" s="248" t="s">
        <v>299</v>
      </c>
      <c r="D86" s="247" t="s">
        <v>289</v>
      </c>
      <c r="E86" s="243" t="s">
        <v>252</v>
      </c>
      <c r="F86" s="246">
        <v>231000</v>
      </c>
      <c r="G86" s="251" t="s">
        <v>344</v>
      </c>
      <c r="H86" s="253">
        <v>4000</v>
      </c>
      <c r="I86" s="249"/>
      <c r="J86" s="249"/>
      <c r="K86" s="249">
        <f t="shared" si="2"/>
        <v>4000</v>
      </c>
      <c r="L86" s="249"/>
      <c r="M86" s="249"/>
      <c r="N86" s="249"/>
    </row>
    <row r="87" spans="1:14" ht="60.75">
      <c r="A87" s="190">
        <v>80</v>
      </c>
      <c r="B87" s="247" t="s">
        <v>82</v>
      </c>
      <c r="C87" s="248" t="s">
        <v>299</v>
      </c>
      <c r="D87" s="247" t="s">
        <v>289</v>
      </c>
      <c r="E87" s="243" t="s">
        <v>252</v>
      </c>
      <c r="F87" s="246">
        <v>231000</v>
      </c>
      <c r="G87" s="251" t="s">
        <v>345</v>
      </c>
      <c r="H87" s="253">
        <v>1100</v>
      </c>
      <c r="I87" s="249"/>
      <c r="J87" s="249"/>
      <c r="K87" s="249">
        <f t="shared" si="2"/>
        <v>1100</v>
      </c>
      <c r="L87" s="249"/>
      <c r="M87" s="249"/>
      <c r="N87" s="249"/>
    </row>
    <row r="88" spans="1:14" ht="77.25">
      <c r="A88" s="190">
        <v>81</v>
      </c>
      <c r="B88" s="185" t="s">
        <v>82</v>
      </c>
      <c r="C88" s="234" t="s">
        <v>264</v>
      </c>
      <c r="D88" s="185" t="s">
        <v>265</v>
      </c>
      <c r="E88" s="201" t="s">
        <v>252</v>
      </c>
      <c r="F88" s="184">
        <v>231000</v>
      </c>
      <c r="G88" s="221" t="s">
        <v>346</v>
      </c>
      <c r="H88" s="222">
        <v>500</v>
      </c>
      <c r="I88" s="186"/>
      <c r="J88" s="186"/>
      <c r="K88" s="186">
        <f t="shared" si="2"/>
        <v>500</v>
      </c>
      <c r="L88" s="186"/>
      <c r="M88" s="186"/>
      <c r="N88" s="186"/>
    </row>
    <row r="89" spans="1:14" ht="77.25">
      <c r="A89" s="190">
        <v>82</v>
      </c>
      <c r="B89" s="185" t="s">
        <v>82</v>
      </c>
      <c r="C89" s="234" t="s">
        <v>264</v>
      </c>
      <c r="D89" s="185" t="s">
        <v>265</v>
      </c>
      <c r="E89" s="201" t="s">
        <v>252</v>
      </c>
      <c r="F89" s="184">
        <v>231000</v>
      </c>
      <c r="G89" s="221" t="s">
        <v>347</v>
      </c>
      <c r="H89" s="222">
        <v>3000</v>
      </c>
      <c r="I89" s="186"/>
      <c r="J89" s="186"/>
      <c r="K89" s="186">
        <f t="shared" si="2"/>
        <v>3000</v>
      </c>
      <c r="L89" s="186"/>
      <c r="M89" s="186"/>
      <c r="N89" s="186"/>
    </row>
    <row r="90" spans="1:14" ht="105">
      <c r="A90" s="190">
        <v>83</v>
      </c>
      <c r="B90" s="185" t="s">
        <v>82</v>
      </c>
      <c r="C90" s="234" t="s">
        <v>264</v>
      </c>
      <c r="D90" s="185" t="s">
        <v>265</v>
      </c>
      <c r="E90" s="201" t="s">
        <v>252</v>
      </c>
      <c r="F90" s="184">
        <v>231000</v>
      </c>
      <c r="G90" s="221" t="s">
        <v>348</v>
      </c>
      <c r="H90" s="222">
        <v>200</v>
      </c>
      <c r="I90" s="186"/>
      <c r="J90" s="186"/>
      <c r="K90" s="186">
        <f t="shared" si="2"/>
        <v>200</v>
      </c>
      <c r="L90" s="186"/>
      <c r="M90" s="186"/>
      <c r="N90" s="186"/>
    </row>
    <row r="91" spans="1:14" ht="77.25">
      <c r="A91" s="190">
        <v>84</v>
      </c>
      <c r="B91" s="185" t="s">
        <v>82</v>
      </c>
      <c r="C91" s="234" t="s">
        <v>264</v>
      </c>
      <c r="D91" s="185" t="s">
        <v>265</v>
      </c>
      <c r="E91" s="201" t="s">
        <v>252</v>
      </c>
      <c r="F91" s="184">
        <v>231000</v>
      </c>
      <c r="G91" s="221" t="s">
        <v>349</v>
      </c>
      <c r="H91" s="222">
        <v>2000</v>
      </c>
      <c r="I91" s="186"/>
      <c r="J91" s="186"/>
      <c r="K91" s="186">
        <v>500</v>
      </c>
      <c r="L91" s="186">
        <v>1500</v>
      </c>
      <c r="M91" s="186"/>
      <c r="N91" s="186"/>
    </row>
    <row r="92" spans="1:14" ht="77.25">
      <c r="A92" s="190">
        <v>85</v>
      </c>
      <c r="B92" s="185" t="s">
        <v>82</v>
      </c>
      <c r="C92" s="234" t="s">
        <v>264</v>
      </c>
      <c r="D92" s="185" t="s">
        <v>265</v>
      </c>
      <c r="E92" s="201" t="s">
        <v>252</v>
      </c>
      <c r="F92" s="184">
        <v>231000</v>
      </c>
      <c r="G92" s="221" t="s">
        <v>350</v>
      </c>
      <c r="H92" s="222">
        <v>300</v>
      </c>
      <c r="I92" s="186"/>
      <c r="J92" s="186"/>
      <c r="K92" s="186">
        <f t="shared" si="2"/>
        <v>300</v>
      </c>
      <c r="L92" s="186"/>
      <c r="M92" s="186"/>
      <c r="N92" s="186"/>
    </row>
    <row r="93" spans="1:14" ht="165">
      <c r="A93" s="190">
        <v>86</v>
      </c>
      <c r="B93" s="185" t="s">
        <v>82</v>
      </c>
      <c r="C93" s="234" t="s">
        <v>264</v>
      </c>
      <c r="D93" s="185" t="s">
        <v>265</v>
      </c>
      <c r="E93" s="201" t="s">
        <v>252</v>
      </c>
      <c r="F93" s="184">
        <v>231000</v>
      </c>
      <c r="G93" s="221" t="s">
        <v>351</v>
      </c>
      <c r="H93" s="222">
        <v>1000</v>
      </c>
      <c r="I93" s="186"/>
      <c r="J93" s="186"/>
      <c r="K93" s="186">
        <f t="shared" si="2"/>
        <v>1000</v>
      </c>
      <c r="L93" s="186"/>
      <c r="M93" s="186"/>
      <c r="N93" s="186"/>
    </row>
    <row r="94" spans="1:14" ht="77.25">
      <c r="A94" s="190">
        <v>87</v>
      </c>
      <c r="B94" s="185" t="s">
        <v>82</v>
      </c>
      <c r="C94" s="234" t="s">
        <v>264</v>
      </c>
      <c r="D94" s="185" t="s">
        <v>265</v>
      </c>
      <c r="E94" s="201" t="s">
        <v>252</v>
      </c>
      <c r="F94" s="184">
        <v>231000</v>
      </c>
      <c r="G94" s="221" t="s">
        <v>352</v>
      </c>
      <c r="H94" s="222">
        <v>700</v>
      </c>
      <c r="I94" s="186"/>
      <c r="J94" s="186"/>
      <c r="K94" s="186">
        <f t="shared" si="2"/>
        <v>700</v>
      </c>
      <c r="L94" s="186"/>
      <c r="M94" s="186"/>
      <c r="N94" s="186"/>
    </row>
    <row r="95" spans="1:14" ht="77.25">
      <c r="A95" s="190">
        <v>88</v>
      </c>
      <c r="B95" s="185" t="s">
        <v>82</v>
      </c>
      <c r="C95" s="234" t="s">
        <v>264</v>
      </c>
      <c r="D95" s="185" t="s">
        <v>265</v>
      </c>
      <c r="E95" s="201" t="s">
        <v>252</v>
      </c>
      <c r="F95" s="184">
        <v>231000</v>
      </c>
      <c r="G95" s="221" t="s">
        <v>353</v>
      </c>
      <c r="H95" s="222">
        <v>6000</v>
      </c>
      <c r="I95" s="186"/>
      <c r="J95" s="186"/>
      <c r="K95" s="186">
        <f t="shared" si="2"/>
        <v>6000</v>
      </c>
      <c r="L95" s="186"/>
      <c r="M95" s="186"/>
      <c r="N95" s="186"/>
    </row>
    <row r="96" spans="1:14" ht="140.25">
      <c r="A96" s="190">
        <v>89</v>
      </c>
      <c r="B96" s="185" t="s">
        <v>82</v>
      </c>
      <c r="C96" s="234" t="s">
        <v>264</v>
      </c>
      <c r="D96" s="225" t="s">
        <v>265</v>
      </c>
      <c r="E96" s="201" t="s">
        <v>252</v>
      </c>
      <c r="F96" s="227">
        <v>231000</v>
      </c>
      <c r="G96" s="224" t="s">
        <v>354</v>
      </c>
      <c r="H96" s="271">
        <v>900</v>
      </c>
      <c r="I96" s="186"/>
      <c r="J96" s="186"/>
      <c r="K96" s="282">
        <f>H96</f>
        <v>900</v>
      </c>
      <c r="L96" s="186"/>
      <c r="M96" s="186"/>
      <c r="N96" s="186"/>
    </row>
    <row r="97" spans="1:14" ht="114.75">
      <c r="A97" s="190">
        <v>90</v>
      </c>
      <c r="B97" s="185" t="s">
        <v>82</v>
      </c>
      <c r="C97" s="234" t="s">
        <v>264</v>
      </c>
      <c r="D97" s="225" t="s">
        <v>265</v>
      </c>
      <c r="E97" s="201" t="s">
        <v>252</v>
      </c>
      <c r="F97" s="227">
        <v>231000</v>
      </c>
      <c r="G97" s="224" t="s">
        <v>355</v>
      </c>
      <c r="H97" s="272">
        <v>396</v>
      </c>
      <c r="I97" s="186"/>
      <c r="J97" s="186"/>
      <c r="K97" s="282">
        <f t="shared" ref="K97:K119" si="3">H97</f>
        <v>396</v>
      </c>
      <c r="L97" s="186"/>
      <c r="M97" s="186"/>
      <c r="N97" s="186"/>
    </row>
    <row r="98" spans="1:14" ht="102">
      <c r="A98" s="190">
        <v>91</v>
      </c>
      <c r="B98" s="185" t="s">
        <v>82</v>
      </c>
      <c r="C98" s="234" t="s">
        <v>264</v>
      </c>
      <c r="D98" s="225" t="s">
        <v>265</v>
      </c>
      <c r="E98" s="201" t="s">
        <v>252</v>
      </c>
      <c r="F98" s="227">
        <v>231000</v>
      </c>
      <c r="G98" s="224" t="s">
        <v>356</v>
      </c>
      <c r="H98" s="272">
        <v>117</v>
      </c>
      <c r="I98" s="186"/>
      <c r="J98" s="186"/>
      <c r="K98" s="282">
        <f t="shared" si="3"/>
        <v>117</v>
      </c>
      <c r="L98" s="186"/>
      <c r="M98" s="186"/>
      <c r="N98" s="186"/>
    </row>
    <row r="99" spans="1:14" ht="102">
      <c r="A99" s="190">
        <v>92</v>
      </c>
      <c r="B99" s="185" t="s">
        <v>82</v>
      </c>
      <c r="C99" s="234" t="s">
        <v>264</v>
      </c>
      <c r="D99" s="225" t="s">
        <v>265</v>
      </c>
      <c r="E99" s="201" t="s">
        <v>252</v>
      </c>
      <c r="F99" s="227">
        <v>231000</v>
      </c>
      <c r="G99" s="224" t="s">
        <v>357</v>
      </c>
      <c r="H99" s="272">
        <v>96</v>
      </c>
      <c r="I99" s="186"/>
      <c r="J99" s="186"/>
      <c r="K99" s="282">
        <f t="shared" si="3"/>
        <v>96</v>
      </c>
      <c r="L99" s="186"/>
      <c r="M99" s="186"/>
      <c r="N99" s="186"/>
    </row>
    <row r="100" spans="1:14" ht="204">
      <c r="A100" s="190">
        <v>93</v>
      </c>
      <c r="B100" s="185" t="s">
        <v>82</v>
      </c>
      <c r="C100" s="234" t="s">
        <v>264</v>
      </c>
      <c r="D100" s="225" t="s">
        <v>265</v>
      </c>
      <c r="E100" s="201" t="s">
        <v>252</v>
      </c>
      <c r="F100" s="227">
        <v>231000</v>
      </c>
      <c r="G100" s="224" t="s">
        <v>358</v>
      </c>
      <c r="H100" s="272">
        <v>36</v>
      </c>
      <c r="I100" s="186"/>
      <c r="J100" s="186"/>
      <c r="K100" s="282">
        <f t="shared" si="3"/>
        <v>36</v>
      </c>
      <c r="L100" s="186"/>
      <c r="M100" s="186"/>
      <c r="N100" s="186"/>
    </row>
    <row r="101" spans="1:14" ht="153">
      <c r="A101" s="190">
        <v>94</v>
      </c>
      <c r="B101" s="185" t="s">
        <v>82</v>
      </c>
      <c r="C101" s="234" t="s">
        <v>264</v>
      </c>
      <c r="D101" s="225" t="s">
        <v>265</v>
      </c>
      <c r="E101" s="201" t="s">
        <v>252</v>
      </c>
      <c r="F101" s="227">
        <v>231000</v>
      </c>
      <c r="G101" s="224" t="s">
        <v>359</v>
      </c>
      <c r="H101" s="272">
        <v>178</v>
      </c>
      <c r="I101" s="186"/>
      <c r="J101" s="186"/>
      <c r="K101" s="282">
        <f t="shared" si="3"/>
        <v>178</v>
      </c>
      <c r="L101" s="186"/>
      <c r="M101" s="186"/>
      <c r="N101" s="186"/>
    </row>
    <row r="102" spans="1:14" ht="216.75">
      <c r="A102" s="190">
        <v>95</v>
      </c>
      <c r="B102" s="185" t="s">
        <v>82</v>
      </c>
      <c r="C102" s="234" t="s">
        <v>264</v>
      </c>
      <c r="D102" s="225" t="s">
        <v>265</v>
      </c>
      <c r="E102" s="201" t="s">
        <v>252</v>
      </c>
      <c r="F102" s="227">
        <v>231000</v>
      </c>
      <c r="G102" s="224" t="s">
        <v>360</v>
      </c>
      <c r="H102" s="272">
        <v>306</v>
      </c>
      <c r="I102" s="186"/>
      <c r="J102" s="186"/>
      <c r="K102" s="282">
        <f t="shared" si="3"/>
        <v>306</v>
      </c>
      <c r="L102" s="186"/>
      <c r="M102" s="186"/>
      <c r="N102" s="186"/>
    </row>
    <row r="103" spans="1:14" ht="165.75">
      <c r="A103" s="190">
        <v>96</v>
      </c>
      <c r="B103" s="185" t="s">
        <v>82</v>
      </c>
      <c r="C103" s="234" t="s">
        <v>264</v>
      </c>
      <c r="D103" s="225" t="s">
        <v>265</v>
      </c>
      <c r="E103" s="201" t="s">
        <v>252</v>
      </c>
      <c r="F103" s="227">
        <v>231000</v>
      </c>
      <c r="G103" s="224" t="s">
        <v>361</v>
      </c>
      <c r="H103" s="272">
        <v>20</v>
      </c>
      <c r="I103" s="186"/>
      <c r="J103" s="186"/>
      <c r="K103" s="282">
        <f t="shared" si="3"/>
        <v>20</v>
      </c>
      <c r="L103" s="186"/>
      <c r="M103" s="186"/>
      <c r="N103" s="186"/>
    </row>
    <row r="104" spans="1:14" ht="89.25">
      <c r="A104" s="190">
        <v>97</v>
      </c>
      <c r="B104" s="185" t="s">
        <v>82</v>
      </c>
      <c r="C104" s="234" t="s">
        <v>264</v>
      </c>
      <c r="D104" s="225" t="s">
        <v>265</v>
      </c>
      <c r="E104" s="201" t="s">
        <v>252</v>
      </c>
      <c r="F104" s="227">
        <v>231000</v>
      </c>
      <c r="G104" s="224" t="s">
        <v>362</v>
      </c>
      <c r="H104" s="272">
        <v>12</v>
      </c>
      <c r="I104" s="186"/>
      <c r="J104" s="186"/>
      <c r="K104" s="282">
        <f t="shared" si="3"/>
        <v>12</v>
      </c>
      <c r="L104" s="186"/>
      <c r="M104" s="186"/>
      <c r="N104" s="186"/>
    </row>
    <row r="105" spans="1:14" ht="114.75">
      <c r="A105" s="190">
        <v>98</v>
      </c>
      <c r="B105" s="185" t="s">
        <v>82</v>
      </c>
      <c r="C105" s="234" t="s">
        <v>264</v>
      </c>
      <c r="D105" s="225" t="s">
        <v>265</v>
      </c>
      <c r="E105" s="201" t="s">
        <v>252</v>
      </c>
      <c r="F105" s="227">
        <v>231000</v>
      </c>
      <c r="G105" s="224" t="s">
        <v>363</v>
      </c>
      <c r="H105" s="272">
        <v>11</v>
      </c>
      <c r="I105" s="186"/>
      <c r="J105" s="186"/>
      <c r="K105" s="282">
        <f t="shared" si="3"/>
        <v>11</v>
      </c>
      <c r="L105" s="186"/>
      <c r="M105" s="186"/>
      <c r="N105" s="186"/>
    </row>
    <row r="106" spans="1:14" ht="115.5">
      <c r="A106" s="190">
        <v>99</v>
      </c>
      <c r="B106" s="185" t="s">
        <v>82</v>
      </c>
      <c r="C106" s="234" t="s">
        <v>264</v>
      </c>
      <c r="D106" s="225" t="s">
        <v>265</v>
      </c>
      <c r="E106" s="201" t="s">
        <v>252</v>
      </c>
      <c r="F106" s="227">
        <v>231000</v>
      </c>
      <c r="G106" s="225" t="s">
        <v>364</v>
      </c>
      <c r="H106" s="273">
        <v>62</v>
      </c>
      <c r="I106" s="186"/>
      <c r="J106" s="186"/>
      <c r="K106" s="282">
        <f t="shared" si="3"/>
        <v>62</v>
      </c>
      <c r="L106" s="186"/>
      <c r="M106" s="186"/>
      <c r="N106" s="186"/>
    </row>
    <row r="107" spans="1:14" ht="141">
      <c r="A107" s="190">
        <v>100</v>
      </c>
      <c r="B107" s="185" t="s">
        <v>82</v>
      </c>
      <c r="C107" s="234" t="s">
        <v>264</v>
      </c>
      <c r="D107" s="225" t="s">
        <v>265</v>
      </c>
      <c r="E107" s="201" t="s">
        <v>252</v>
      </c>
      <c r="F107" s="227">
        <v>231000</v>
      </c>
      <c r="G107" s="225" t="s">
        <v>365</v>
      </c>
      <c r="H107" s="273">
        <v>21</v>
      </c>
      <c r="I107" s="186"/>
      <c r="J107" s="186"/>
      <c r="K107" s="282">
        <f t="shared" si="3"/>
        <v>21</v>
      </c>
      <c r="L107" s="186"/>
      <c r="M107" s="186"/>
      <c r="N107" s="186"/>
    </row>
    <row r="108" spans="1:14" ht="127.5">
      <c r="A108" s="190">
        <v>101</v>
      </c>
      <c r="B108" s="185" t="s">
        <v>82</v>
      </c>
      <c r="C108" s="234" t="s">
        <v>264</v>
      </c>
      <c r="D108" s="225" t="s">
        <v>265</v>
      </c>
      <c r="E108" s="201" t="s">
        <v>252</v>
      </c>
      <c r="F108" s="227">
        <v>231000</v>
      </c>
      <c r="G108" s="224" t="s">
        <v>366</v>
      </c>
      <c r="H108" s="274">
        <v>19944</v>
      </c>
      <c r="I108" s="186"/>
      <c r="J108" s="186"/>
      <c r="K108" s="282">
        <f t="shared" si="3"/>
        <v>19944</v>
      </c>
      <c r="L108" s="186"/>
      <c r="M108" s="186"/>
      <c r="N108" s="186"/>
    </row>
    <row r="109" spans="1:14" ht="179.25">
      <c r="A109" s="190">
        <v>102</v>
      </c>
      <c r="B109" s="185" t="s">
        <v>82</v>
      </c>
      <c r="C109" s="234" t="s">
        <v>264</v>
      </c>
      <c r="D109" s="225" t="s">
        <v>265</v>
      </c>
      <c r="E109" s="201" t="s">
        <v>252</v>
      </c>
      <c r="F109" s="227">
        <v>231000</v>
      </c>
      <c r="G109" s="225" t="s">
        <v>367</v>
      </c>
      <c r="H109" s="274">
        <v>8600</v>
      </c>
      <c r="I109" s="186"/>
      <c r="J109" s="186"/>
      <c r="K109" s="282">
        <f t="shared" si="3"/>
        <v>8600</v>
      </c>
      <c r="L109" s="186"/>
      <c r="M109" s="186"/>
      <c r="N109" s="186"/>
    </row>
    <row r="110" spans="1:14" ht="77.25">
      <c r="A110" s="190">
        <v>103</v>
      </c>
      <c r="B110" s="185" t="s">
        <v>82</v>
      </c>
      <c r="C110" s="234" t="s">
        <v>264</v>
      </c>
      <c r="D110" s="225" t="s">
        <v>265</v>
      </c>
      <c r="E110" s="201" t="s">
        <v>252</v>
      </c>
      <c r="F110" s="227">
        <v>231000</v>
      </c>
      <c r="G110" s="231" t="s">
        <v>368</v>
      </c>
      <c r="H110" s="275">
        <v>1101</v>
      </c>
      <c r="I110" s="186"/>
      <c r="J110" s="186"/>
      <c r="K110" s="282">
        <f t="shared" si="3"/>
        <v>1101</v>
      </c>
      <c r="L110" s="186"/>
      <c r="M110" s="186"/>
      <c r="N110" s="186"/>
    </row>
    <row r="111" spans="1:14" ht="77.25">
      <c r="A111" s="190">
        <v>104</v>
      </c>
      <c r="B111" s="185" t="s">
        <v>82</v>
      </c>
      <c r="C111" s="234" t="s">
        <v>264</v>
      </c>
      <c r="D111" s="185" t="s">
        <v>265</v>
      </c>
      <c r="E111" s="201" t="s">
        <v>252</v>
      </c>
      <c r="F111" s="184">
        <v>231000</v>
      </c>
      <c r="G111" s="230" t="s">
        <v>369</v>
      </c>
      <c r="H111" s="276">
        <v>1194</v>
      </c>
      <c r="I111" s="186"/>
      <c r="J111" s="186"/>
      <c r="K111" s="282">
        <f t="shared" si="3"/>
        <v>1194</v>
      </c>
      <c r="L111" s="186"/>
      <c r="M111" s="186"/>
      <c r="N111" s="186"/>
    </row>
    <row r="112" spans="1:14" ht="77.25">
      <c r="A112" s="190">
        <v>105</v>
      </c>
      <c r="B112" s="185" t="s">
        <v>82</v>
      </c>
      <c r="C112" s="234" t="s">
        <v>264</v>
      </c>
      <c r="D112" s="185" t="s">
        <v>265</v>
      </c>
      <c r="E112" s="201" t="s">
        <v>252</v>
      </c>
      <c r="F112" s="184">
        <v>231000</v>
      </c>
      <c r="G112" s="230" t="s">
        <v>370</v>
      </c>
      <c r="H112" s="276">
        <v>300</v>
      </c>
      <c r="I112" s="186"/>
      <c r="J112" s="186"/>
      <c r="K112" s="282">
        <f t="shared" si="3"/>
        <v>300</v>
      </c>
      <c r="L112" s="186"/>
      <c r="M112" s="186"/>
      <c r="N112" s="186"/>
    </row>
    <row r="113" spans="1:14" ht="77.25">
      <c r="A113" s="190">
        <v>106</v>
      </c>
      <c r="B113" s="185" t="s">
        <v>82</v>
      </c>
      <c r="C113" s="234" t="s">
        <v>264</v>
      </c>
      <c r="D113" s="185" t="s">
        <v>265</v>
      </c>
      <c r="E113" s="201" t="s">
        <v>252</v>
      </c>
      <c r="F113" s="184">
        <v>231000</v>
      </c>
      <c r="G113" s="232" t="s">
        <v>371</v>
      </c>
      <c r="H113" s="276">
        <v>1224</v>
      </c>
      <c r="I113" s="186"/>
      <c r="J113" s="186"/>
      <c r="K113" s="282">
        <f t="shared" si="3"/>
        <v>1224</v>
      </c>
      <c r="L113" s="186"/>
      <c r="M113" s="186"/>
      <c r="N113" s="186"/>
    </row>
    <row r="114" spans="1:14" ht="255">
      <c r="A114" s="190">
        <v>107</v>
      </c>
      <c r="B114" s="185" t="s">
        <v>82</v>
      </c>
      <c r="C114" s="234" t="s">
        <v>264</v>
      </c>
      <c r="D114" s="185" t="s">
        <v>265</v>
      </c>
      <c r="E114" s="201" t="s">
        <v>252</v>
      </c>
      <c r="F114" s="184">
        <v>231000</v>
      </c>
      <c r="G114" s="226" t="s">
        <v>372</v>
      </c>
      <c r="H114" s="277">
        <v>10000</v>
      </c>
      <c r="I114" s="186"/>
      <c r="J114" s="186"/>
      <c r="K114" s="186">
        <f t="shared" si="3"/>
        <v>10000</v>
      </c>
      <c r="L114" s="186"/>
      <c r="M114" s="186"/>
      <c r="N114" s="186"/>
    </row>
    <row r="115" spans="1:14" ht="153">
      <c r="A115" s="190">
        <v>108</v>
      </c>
      <c r="B115" s="185" t="s">
        <v>82</v>
      </c>
      <c r="C115" s="234" t="s">
        <v>264</v>
      </c>
      <c r="D115" s="185" t="s">
        <v>265</v>
      </c>
      <c r="E115" s="201" t="s">
        <v>252</v>
      </c>
      <c r="F115" s="184">
        <v>231000</v>
      </c>
      <c r="G115" s="223" t="s">
        <v>373</v>
      </c>
      <c r="H115" s="278">
        <v>588</v>
      </c>
      <c r="I115" s="186"/>
      <c r="J115" s="186"/>
      <c r="K115" s="282">
        <f t="shared" si="3"/>
        <v>588</v>
      </c>
      <c r="L115" s="186"/>
      <c r="M115" s="186"/>
      <c r="N115" s="186"/>
    </row>
    <row r="116" spans="1:14" ht="153">
      <c r="A116" s="190">
        <v>109</v>
      </c>
      <c r="B116" s="185" t="s">
        <v>82</v>
      </c>
      <c r="C116" s="234" t="s">
        <v>264</v>
      </c>
      <c r="D116" s="185" t="s">
        <v>265</v>
      </c>
      <c r="E116" s="201" t="s">
        <v>252</v>
      </c>
      <c r="F116" s="184">
        <v>231000</v>
      </c>
      <c r="G116" s="223" t="s">
        <v>374</v>
      </c>
      <c r="H116" s="278">
        <v>582</v>
      </c>
      <c r="I116" s="186"/>
      <c r="J116" s="186"/>
      <c r="K116" s="282">
        <f t="shared" si="3"/>
        <v>582</v>
      </c>
      <c r="L116" s="186"/>
      <c r="M116" s="186"/>
      <c r="N116" s="186"/>
    </row>
    <row r="117" spans="1:14" ht="60">
      <c r="A117" s="190">
        <v>110</v>
      </c>
      <c r="B117" s="185" t="s">
        <v>82</v>
      </c>
      <c r="C117" s="217" t="s">
        <v>241</v>
      </c>
      <c r="D117" s="185" t="s">
        <v>274</v>
      </c>
      <c r="E117" s="201" t="s">
        <v>252</v>
      </c>
      <c r="F117" s="184">
        <v>231000</v>
      </c>
      <c r="G117" s="226" t="s">
        <v>375</v>
      </c>
      <c r="H117" s="228">
        <v>1500</v>
      </c>
      <c r="I117" s="186"/>
      <c r="J117" s="186"/>
      <c r="K117" s="186">
        <f t="shared" si="3"/>
        <v>1500</v>
      </c>
      <c r="L117" s="186"/>
      <c r="M117" s="186"/>
      <c r="N117" s="186"/>
    </row>
    <row r="118" spans="1:14" ht="90">
      <c r="A118" s="190">
        <v>111</v>
      </c>
      <c r="B118" s="185" t="s">
        <v>82</v>
      </c>
      <c r="C118" s="217" t="s">
        <v>258</v>
      </c>
      <c r="D118" s="185" t="s">
        <v>238</v>
      </c>
      <c r="E118" s="201" t="s">
        <v>252</v>
      </c>
      <c r="F118" s="184">
        <v>231000</v>
      </c>
      <c r="G118" s="226" t="s">
        <v>376</v>
      </c>
      <c r="H118" s="229">
        <v>1000</v>
      </c>
      <c r="I118" s="186"/>
      <c r="J118" s="186"/>
      <c r="K118" s="186">
        <f t="shared" si="3"/>
        <v>1000</v>
      </c>
      <c r="L118" s="186"/>
      <c r="M118" s="186"/>
      <c r="N118" s="186"/>
    </row>
    <row r="119" spans="1:14" ht="90">
      <c r="A119" s="190">
        <v>112</v>
      </c>
      <c r="B119" s="185" t="s">
        <v>82</v>
      </c>
      <c r="C119" s="217" t="s">
        <v>258</v>
      </c>
      <c r="D119" s="185" t="s">
        <v>238</v>
      </c>
      <c r="E119" s="201" t="s">
        <v>252</v>
      </c>
      <c r="F119" s="184">
        <v>231000</v>
      </c>
      <c r="G119" s="226" t="s">
        <v>377</v>
      </c>
      <c r="H119" s="229">
        <v>1000</v>
      </c>
      <c r="I119" s="186"/>
      <c r="J119" s="186"/>
      <c r="K119" s="186">
        <f t="shared" si="3"/>
        <v>1000</v>
      </c>
      <c r="L119" s="186"/>
      <c r="M119" s="186"/>
      <c r="N119" s="186"/>
    </row>
    <row r="120" spans="1:14" ht="108.75">
      <c r="A120" s="190">
        <v>113</v>
      </c>
      <c r="B120" s="247" t="s">
        <v>82</v>
      </c>
      <c r="C120" s="248" t="s">
        <v>299</v>
      </c>
      <c r="D120" s="247" t="s">
        <v>289</v>
      </c>
      <c r="E120" s="243" t="s">
        <v>291</v>
      </c>
      <c r="F120" s="246">
        <v>231000</v>
      </c>
      <c r="G120" s="251" t="s">
        <v>379</v>
      </c>
      <c r="H120" s="253">
        <v>1323</v>
      </c>
      <c r="I120" s="249"/>
      <c r="J120" s="249"/>
      <c r="K120" s="249">
        <v>1323</v>
      </c>
      <c r="L120" s="249"/>
      <c r="M120" s="249"/>
      <c r="N120" s="249"/>
    </row>
    <row r="121" spans="1:14" ht="120">
      <c r="A121" s="190">
        <v>114</v>
      </c>
      <c r="B121" s="185" t="s">
        <v>82</v>
      </c>
      <c r="C121" s="234" t="s">
        <v>264</v>
      </c>
      <c r="D121" s="185" t="s">
        <v>265</v>
      </c>
      <c r="E121" s="243" t="s">
        <v>291</v>
      </c>
      <c r="F121" s="246">
        <v>231000</v>
      </c>
      <c r="G121" s="205" t="s">
        <v>382</v>
      </c>
      <c r="H121" s="222">
        <v>400</v>
      </c>
      <c r="I121" s="186">
        <v>390</v>
      </c>
      <c r="J121" s="186">
        <v>390</v>
      </c>
      <c r="K121" s="186"/>
      <c r="L121" s="186"/>
      <c r="M121" s="186"/>
      <c r="N121" s="186"/>
    </row>
    <row r="122" spans="1:14" ht="120">
      <c r="A122" s="190">
        <v>115</v>
      </c>
      <c r="B122" s="185" t="s">
        <v>82</v>
      </c>
      <c r="C122" s="234" t="s">
        <v>264</v>
      </c>
      <c r="D122" s="185" t="s">
        <v>265</v>
      </c>
      <c r="E122" s="243" t="s">
        <v>291</v>
      </c>
      <c r="F122" s="246">
        <v>231000</v>
      </c>
      <c r="G122" s="205" t="s">
        <v>383</v>
      </c>
      <c r="H122" s="222">
        <v>200</v>
      </c>
      <c r="I122" s="186">
        <v>180</v>
      </c>
      <c r="J122" s="186">
        <v>180</v>
      </c>
      <c r="K122" s="186"/>
      <c r="L122" s="186"/>
      <c r="M122" s="186"/>
      <c r="N122" s="186"/>
    </row>
    <row r="123" spans="1:14" ht="90">
      <c r="A123" s="190">
        <v>116</v>
      </c>
      <c r="B123" s="185" t="s">
        <v>82</v>
      </c>
      <c r="C123" s="220" t="s">
        <v>237</v>
      </c>
      <c r="D123" s="185" t="s">
        <v>238</v>
      </c>
      <c r="E123" s="243" t="s">
        <v>291</v>
      </c>
      <c r="F123" s="246">
        <v>231000</v>
      </c>
      <c r="G123" s="221" t="s">
        <v>384</v>
      </c>
      <c r="H123" s="222">
        <v>70000</v>
      </c>
      <c r="I123" s="186"/>
      <c r="J123" s="186"/>
      <c r="K123" s="186"/>
      <c r="L123" s="186">
        <v>70000</v>
      </c>
      <c r="M123" s="186"/>
      <c r="N123" s="186"/>
    </row>
    <row r="124" spans="1:14" ht="90">
      <c r="A124" s="190">
        <v>117</v>
      </c>
      <c r="B124" s="185" t="s">
        <v>82</v>
      </c>
      <c r="C124" s="220" t="s">
        <v>241</v>
      </c>
      <c r="D124" s="185" t="s">
        <v>274</v>
      </c>
      <c r="E124" s="201" t="s">
        <v>291</v>
      </c>
      <c r="F124" s="184">
        <v>231000</v>
      </c>
      <c r="G124" s="221" t="s">
        <v>385</v>
      </c>
      <c r="H124" s="222">
        <v>30000</v>
      </c>
      <c r="I124" s="186"/>
      <c r="J124" s="186"/>
      <c r="K124" s="186"/>
      <c r="L124" s="186">
        <v>11510</v>
      </c>
      <c r="M124" s="186">
        <v>18490</v>
      </c>
      <c r="N124" s="186"/>
    </row>
    <row r="125" spans="1:14" ht="90">
      <c r="A125" s="190">
        <v>118</v>
      </c>
      <c r="B125" s="185" t="s">
        <v>82</v>
      </c>
      <c r="C125" s="220" t="s">
        <v>264</v>
      </c>
      <c r="D125" s="185" t="s">
        <v>265</v>
      </c>
      <c r="E125" s="243" t="s">
        <v>291</v>
      </c>
      <c r="F125" s="246">
        <v>231000</v>
      </c>
      <c r="G125" s="221" t="s">
        <v>386</v>
      </c>
      <c r="H125" s="222">
        <v>13000</v>
      </c>
      <c r="I125" s="186"/>
      <c r="J125" s="186"/>
      <c r="K125" s="186"/>
      <c r="L125" s="186"/>
      <c r="M125" s="186">
        <v>13000</v>
      </c>
      <c r="N125" s="186"/>
    </row>
    <row r="126" spans="1:14" ht="150">
      <c r="A126" s="190">
        <v>119</v>
      </c>
      <c r="B126" s="185" t="s">
        <v>82</v>
      </c>
      <c r="C126" s="220" t="s">
        <v>264</v>
      </c>
      <c r="D126" s="185" t="s">
        <v>265</v>
      </c>
      <c r="E126" s="201" t="s">
        <v>291</v>
      </c>
      <c r="F126" s="184">
        <v>231000</v>
      </c>
      <c r="G126" s="221" t="s">
        <v>387</v>
      </c>
      <c r="H126" s="222">
        <v>21000</v>
      </c>
      <c r="I126" s="186"/>
      <c r="J126" s="186"/>
      <c r="K126" s="186"/>
      <c r="L126" s="186"/>
      <c r="M126" s="186">
        <v>21000</v>
      </c>
      <c r="N126" s="186"/>
    </row>
    <row r="127" spans="1:14" ht="135">
      <c r="A127" s="190">
        <v>120</v>
      </c>
      <c r="B127" s="185" t="s">
        <v>82</v>
      </c>
      <c r="C127" s="220" t="s">
        <v>255</v>
      </c>
      <c r="D127" s="185" t="s">
        <v>66</v>
      </c>
      <c r="E127" s="243" t="s">
        <v>291</v>
      </c>
      <c r="F127" s="246">
        <v>231000</v>
      </c>
      <c r="G127" s="221" t="s">
        <v>388</v>
      </c>
      <c r="H127" s="222">
        <v>54182</v>
      </c>
      <c r="I127" s="186"/>
      <c r="J127" s="186"/>
      <c r="K127" s="186"/>
      <c r="L127" s="186"/>
      <c r="M127" s="186">
        <v>49758</v>
      </c>
      <c r="N127" s="186">
        <v>4424</v>
      </c>
    </row>
    <row r="128" spans="1:14" ht="75">
      <c r="A128" s="190">
        <v>121</v>
      </c>
      <c r="B128" s="185" t="s">
        <v>82</v>
      </c>
      <c r="C128" s="220" t="s">
        <v>299</v>
      </c>
      <c r="D128" s="185" t="s">
        <v>289</v>
      </c>
      <c r="E128" s="201" t="s">
        <v>252</v>
      </c>
      <c r="F128" s="184">
        <v>231000</v>
      </c>
      <c r="G128" s="221" t="s">
        <v>389</v>
      </c>
      <c r="H128" s="222">
        <v>42100</v>
      </c>
      <c r="I128" s="186"/>
      <c r="J128" s="186"/>
      <c r="K128" s="186"/>
      <c r="L128" s="186"/>
      <c r="M128" s="186"/>
      <c r="N128" s="186">
        <v>42100</v>
      </c>
    </row>
    <row r="129" spans="1:14" ht="75">
      <c r="A129" s="190">
        <v>122</v>
      </c>
      <c r="B129" s="185" t="s">
        <v>82</v>
      </c>
      <c r="C129" s="220" t="s">
        <v>390</v>
      </c>
      <c r="D129" s="285" t="s">
        <v>391</v>
      </c>
      <c r="E129" s="201" t="s">
        <v>252</v>
      </c>
      <c r="F129" s="184">
        <v>231000</v>
      </c>
      <c r="G129" s="221" t="s">
        <v>392</v>
      </c>
      <c r="H129" s="222">
        <v>23000</v>
      </c>
      <c r="I129" s="186"/>
      <c r="J129" s="186"/>
      <c r="K129" s="186"/>
      <c r="L129" s="186"/>
      <c r="M129" s="186"/>
      <c r="N129" s="186">
        <v>23000</v>
      </c>
    </row>
    <row r="130" spans="1:14" ht="90">
      <c r="A130" s="190">
        <v>123</v>
      </c>
      <c r="B130" s="185" t="s">
        <v>82</v>
      </c>
      <c r="C130" s="220" t="s">
        <v>390</v>
      </c>
      <c r="D130" s="285" t="s">
        <v>391</v>
      </c>
      <c r="E130" s="201" t="s">
        <v>252</v>
      </c>
      <c r="F130" s="184">
        <v>231000</v>
      </c>
      <c r="G130" s="221" t="s">
        <v>393</v>
      </c>
      <c r="H130" s="222">
        <v>3600</v>
      </c>
      <c r="I130" s="186"/>
      <c r="J130" s="186"/>
      <c r="K130" s="186"/>
      <c r="L130" s="186"/>
      <c r="M130" s="186"/>
      <c r="N130" s="186">
        <v>3600</v>
      </c>
    </row>
    <row r="131" spans="1:14" ht="105">
      <c r="A131" s="190">
        <v>124</v>
      </c>
      <c r="B131" s="185" t="s">
        <v>82</v>
      </c>
      <c r="C131" s="220" t="s">
        <v>264</v>
      </c>
      <c r="D131" s="185" t="s">
        <v>265</v>
      </c>
      <c r="E131" s="201" t="s">
        <v>252</v>
      </c>
      <c r="F131" s="184">
        <v>231000</v>
      </c>
      <c r="G131" s="221" t="s">
        <v>394</v>
      </c>
      <c r="H131" s="222">
        <v>20000</v>
      </c>
      <c r="I131" s="186"/>
      <c r="J131" s="186"/>
      <c r="K131" s="186"/>
      <c r="L131" s="186"/>
      <c r="M131" s="186"/>
      <c r="N131" s="186">
        <v>20000</v>
      </c>
    </row>
    <row r="132" spans="1:14" ht="90">
      <c r="A132" s="190">
        <v>125</v>
      </c>
      <c r="B132" s="185" t="s">
        <v>82</v>
      </c>
      <c r="C132" s="220" t="s">
        <v>299</v>
      </c>
      <c r="D132" s="185" t="s">
        <v>289</v>
      </c>
      <c r="E132" s="201" t="s">
        <v>252</v>
      </c>
      <c r="F132" s="184">
        <v>231000</v>
      </c>
      <c r="G132" s="221" t="s">
        <v>395</v>
      </c>
      <c r="H132" s="222">
        <v>29231</v>
      </c>
      <c r="I132" s="186"/>
      <c r="J132" s="186"/>
      <c r="K132" s="186"/>
      <c r="L132" s="186"/>
      <c r="M132" s="186"/>
      <c r="N132" s="186">
        <v>29231</v>
      </c>
    </row>
    <row r="133" spans="1:14">
      <c r="A133" s="184"/>
      <c r="B133" s="185"/>
      <c r="C133" s="220"/>
      <c r="D133" s="185"/>
      <c r="E133" s="201"/>
      <c r="F133" s="184"/>
      <c r="G133" s="221"/>
      <c r="H133" s="222"/>
      <c r="I133" s="186"/>
      <c r="J133" s="186"/>
      <c r="K133" s="186"/>
      <c r="L133" s="186"/>
      <c r="M133" s="186"/>
      <c r="N133" s="186"/>
    </row>
    <row r="134" spans="1:14">
      <c r="A134" s="368" t="s">
        <v>72</v>
      </c>
      <c r="B134" s="369"/>
      <c r="C134" s="369"/>
      <c r="D134" s="369"/>
      <c r="E134" s="369"/>
      <c r="F134" s="369"/>
      <c r="G134" s="369"/>
      <c r="H134" s="269">
        <v>0</v>
      </c>
      <c r="I134" s="269"/>
      <c r="J134" s="269">
        <v>0</v>
      </c>
      <c r="K134" s="269">
        <v>0</v>
      </c>
      <c r="L134" s="269">
        <v>0</v>
      </c>
      <c r="M134" s="269">
        <v>0</v>
      </c>
      <c r="N134" s="270">
        <v>0</v>
      </c>
    </row>
    <row r="135" spans="1:14">
      <c r="A135" s="279"/>
      <c r="B135" s="279"/>
      <c r="C135" s="279"/>
      <c r="D135" s="279"/>
      <c r="E135" s="279"/>
      <c r="F135" s="279"/>
      <c r="G135" s="279" t="s">
        <v>137</v>
      </c>
      <c r="H135" s="280">
        <f t="shared" ref="H135:N135" si="4">SUBTOTAL(9,H8:H134)</f>
        <v>1837173</v>
      </c>
      <c r="I135" s="280">
        <f t="shared" si="4"/>
        <v>2034480</v>
      </c>
      <c r="J135" s="280">
        <f t="shared" si="4"/>
        <v>311485</v>
      </c>
      <c r="K135" s="280">
        <f t="shared" si="4"/>
        <v>724237</v>
      </c>
      <c r="L135" s="280">
        <f t="shared" si="4"/>
        <v>250310</v>
      </c>
      <c r="M135" s="280">
        <f t="shared" si="4"/>
        <v>182756</v>
      </c>
      <c r="N135" s="280">
        <f t="shared" si="4"/>
        <v>122355</v>
      </c>
    </row>
    <row r="136" spans="1:14" ht="15.75" thickBot="1">
      <c r="A136" s="235"/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</row>
    <row r="137" spans="1:14">
      <c r="A137" s="235"/>
      <c r="B137" s="235"/>
      <c r="C137" s="235"/>
      <c r="D137" s="254" t="s">
        <v>142</v>
      </c>
      <c r="E137" s="255"/>
      <c r="F137" s="256" t="s">
        <v>143</v>
      </c>
      <c r="G137" s="257"/>
      <c r="H137" s="257"/>
      <c r="I137" s="256" t="s">
        <v>144</v>
      </c>
      <c r="J137" s="257"/>
      <c r="K137" s="258"/>
      <c r="L137" s="235"/>
      <c r="M137" s="235"/>
      <c r="N137" s="235"/>
    </row>
    <row r="138" spans="1:14">
      <c r="A138" s="235"/>
      <c r="B138" s="235"/>
      <c r="C138" s="235"/>
      <c r="D138" s="259"/>
      <c r="E138" s="260"/>
      <c r="F138" s="261" t="s">
        <v>145</v>
      </c>
      <c r="G138" s="262" t="s">
        <v>380</v>
      </c>
      <c r="H138" s="262"/>
      <c r="I138" s="261" t="s">
        <v>145</v>
      </c>
      <c r="J138" s="262" t="s">
        <v>381</v>
      </c>
      <c r="K138" s="263"/>
      <c r="L138" s="235"/>
      <c r="M138" s="235"/>
      <c r="N138" s="235"/>
    </row>
    <row r="139" spans="1:14">
      <c r="A139" s="235"/>
      <c r="B139" s="235"/>
      <c r="C139" s="235"/>
      <c r="D139" s="259"/>
      <c r="E139" s="260"/>
      <c r="F139" s="261" t="s">
        <v>146</v>
      </c>
      <c r="G139" s="262"/>
      <c r="H139" s="262"/>
      <c r="I139" s="261" t="s">
        <v>146</v>
      </c>
      <c r="J139" s="262"/>
      <c r="K139" s="263"/>
      <c r="L139" s="235"/>
      <c r="M139" s="235"/>
      <c r="N139" s="235"/>
    </row>
    <row r="140" spans="1:14" ht="15.75" thickBot="1">
      <c r="A140" s="235"/>
      <c r="B140" s="235"/>
      <c r="C140" s="235"/>
      <c r="D140" s="264"/>
      <c r="E140" s="265"/>
      <c r="F140" s="266" t="s">
        <v>147</v>
      </c>
      <c r="G140" s="267"/>
      <c r="H140" s="267"/>
      <c r="I140" s="266" t="s">
        <v>147</v>
      </c>
      <c r="J140" s="267"/>
      <c r="K140" s="268"/>
      <c r="L140" s="235"/>
      <c r="M140" s="235"/>
      <c r="N140" s="235"/>
    </row>
  </sheetData>
  <mergeCells count="1">
    <mergeCell ref="A134:G1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L12" sqref="L12"/>
    </sheetView>
  </sheetViews>
  <sheetFormatPr defaultRowHeight="15"/>
  <cols>
    <col min="1" max="1" width="32.140625" customWidth="1"/>
    <col min="2" max="2" width="12.28515625" customWidth="1"/>
    <col min="3" max="3" width="12.140625" customWidth="1"/>
    <col min="4" max="4" width="9.7109375" customWidth="1"/>
    <col min="5" max="5" width="11.5703125" customWidth="1"/>
    <col min="8" max="8" width="12.140625" customWidth="1"/>
    <col min="9" max="9" width="11.7109375" customWidth="1"/>
    <col min="10" max="10" width="13.5703125" customWidth="1"/>
  </cols>
  <sheetData>
    <row r="1" spans="1:10">
      <c r="A1" t="s">
        <v>0</v>
      </c>
    </row>
    <row r="2" spans="1:10">
      <c r="A2" t="s">
        <v>1</v>
      </c>
    </row>
    <row r="4" spans="1:10" ht="15.75" thickBot="1">
      <c r="A4" t="s">
        <v>426</v>
      </c>
    </row>
    <row r="5" spans="1:10">
      <c r="A5" s="292"/>
      <c r="B5" s="294"/>
      <c r="C5" s="294"/>
      <c r="D5" s="296">
        <v>2016</v>
      </c>
      <c r="E5" s="296"/>
      <c r="F5" s="296">
        <v>2017</v>
      </c>
      <c r="G5" s="296"/>
      <c r="H5" s="296">
        <v>2018</v>
      </c>
      <c r="I5" s="296">
        <v>2019</v>
      </c>
      <c r="J5" s="297">
        <v>2020</v>
      </c>
    </row>
    <row r="6" spans="1:10" ht="90">
      <c r="A6" s="293" t="s">
        <v>400</v>
      </c>
      <c r="B6" s="204" t="s">
        <v>401</v>
      </c>
      <c r="C6" s="295" t="s">
        <v>403</v>
      </c>
      <c r="D6" s="295" t="s">
        <v>404</v>
      </c>
      <c r="E6" s="295" t="s">
        <v>405</v>
      </c>
      <c r="F6" s="295" t="s">
        <v>404</v>
      </c>
      <c r="G6" s="295" t="s">
        <v>405</v>
      </c>
      <c r="H6" s="295" t="s">
        <v>406</v>
      </c>
      <c r="I6" s="295" t="s">
        <v>406</v>
      </c>
      <c r="J6" s="295" t="s">
        <v>406</v>
      </c>
    </row>
    <row r="7" spans="1:10">
      <c r="A7" s="293"/>
      <c r="B7" s="204" t="s">
        <v>402</v>
      </c>
      <c r="C7" s="204"/>
      <c r="D7" s="204"/>
      <c r="E7" s="204"/>
      <c r="F7" s="204"/>
      <c r="G7" s="204"/>
      <c r="H7" s="204"/>
      <c r="I7" s="204"/>
      <c r="J7" s="291"/>
    </row>
    <row r="8" spans="1:10" ht="30">
      <c r="A8" s="205" t="s">
        <v>407</v>
      </c>
      <c r="B8" s="203" t="s">
        <v>81</v>
      </c>
      <c r="C8" s="203"/>
      <c r="D8" s="203">
        <v>118</v>
      </c>
      <c r="E8" s="203"/>
      <c r="F8" s="203">
        <v>126</v>
      </c>
      <c r="G8" s="203"/>
      <c r="H8" s="203">
        <f>F8</f>
        <v>126</v>
      </c>
      <c r="I8" s="203">
        <f>H8</f>
        <v>126</v>
      </c>
      <c r="J8" s="203">
        <f>I8</f>
        <v>126</v>
      </c>
    </row>
    <row r="9" spans="1:10" ht="60">
      <c r="A9" s="205" t="s">
        <v>410</v>
      </c>
      <c r="B9" s="203" t="s">
        <v>408</v>
      </c>
      <c r="C9" s="203"/>
      <c r="D9" s="203">
        <v>52</v>
      </c>
      <c r="E9" s="203"/>
      <c r="F9" s="203">
        <v>34</v>
      </c>
      <c r="G9" s="203"/>
      <c r="H9" s="203">
        <f t="shared" ref="H9:H21" si="0">F9</f>
        <v>34</v>
      </c>
      <c r="I9" s="203">
        <f t="shared" ref="I9:J21" si="1">H9</f>
        <v>34</v>
      </c>
      <c r="J9" s="203">
        <f t="shared" si="1"/>
        <v>34</v>
      </c>
    </row>
    <row r="10" spans="1:10" ht="30">
      <c r="A10" s="205" t="s">
        <v>411</v>
      </c>
      <c r="B10" s="203" t="s">
        <v>409</v>
      </c>
      <c r="C10" s="203"/>
      <c r="D10" s="203">
        <v>4</v>
      </c>
      <c r="E10" s="203"/>
      <c r="F10" s="203">
        <v>4</v>
      </c>
      <c r="G10" s="203"/>
      <c r="H10" s="203">
        <f t="shared" si="0"/>
        <v>4</v>
      </c>
      <c r="I10" s="203">
        <f t="shared" si="1"/>
        <v>4</v>
      </c>
      <c r="J10" s="203">
        <f t="shared" si="1"/>
        <v>4</v>
      </c>
    </row>
    <row r="11" spans="1:10" ht="30">
      <c r="A11" s="205" t="s">
        <v>412</v>
      </c>
      <c r="B11" s="203" t="s">
        <v>409</v>
      </c>
      <c r="C11" s="203"/>
      <c r="D11" s="203">
        <v>15</v>
      </c>
      <c r="E11" s="203"/>
      <c r="F11" s="203">
        <v>15</v>
      </c>
      <c r="G11" s="203"/>
      <c r="H11" s="203">
        <f t="shared" si="0"/>
        <v>15</v>
      </c>
      <c r="I11" s="203">
        <f t="shared" si="1"/>
        <v>15</v>
      </c>
      <c r="J11" s="203">
        <f t="shared" si="1"/>
        <v>15</v>
      </c>
    </row>
    <row r="12" spans="1:10" ht="30">
      <c r="A12" s="205" t="s">
        <v>414</v>
      </c>
      <c r="B12" s="203" t="s">
        <v>409</v>
      </c>
      <c r="C12" s="203"/>
      <c r="D12" s="203">
        <v>86</v>
      </c>
      <c r="E12" s="203"/>
      <c r="F12" s="203">
        <v>83</v>
      </c>
      <c r="G12" s="203"/>
      <c r="H12" s="203">
        <f t="shared" si="0"/>
        <v>83</v>
      </c>
      <c r="I12" s="203">
        <f t="shared" si="1"/>
        <v>83</v>
      </c>
      <c r="J12" s="203">
        <f t="shared" si="1"/>
        <v>83</v>
      </c>
    </row>
    <row r="13" spans="1:10" ht="30">
      <c r="A13" s="205" t="s">
        <v>415</v>
      </c>
      <c r="B13" s="203" t="s">
        <v>409</v>
      </c>
      <c r="C13" s="203"/>
      <c r="D13" s="203">
        <v>19</v>
      </c>
      <c r="E13" s="203"/>
      <c r="F13" s="203">
        <v>19</v>
      </c>
      <c r="G13" s="203"/>
      <c r="H13" s="203">
        <f t="shared" si="0"/>
        <v>19</v>
      </c>
      <c r="I13" s="203">
        <f t="shared" si="1"/>
        <v>19</v>
      </c>
      <c r="J13" s="203">
        <f t="shared" si="1"/>
        <v>19</v>
      </c>
    </row>
    <row r="14" spans="1:10" ht="30">
      <c r="A14" s="205" t="s">
        <v>416</v>
      </c>
      <c r="B14" s="203" t="s">
        <v>409</v>
      </c>
      <c r="C14" s="203"/>
      <c r="D14" s="203">
        <v>23</v>
      </c>
      <c r="E14" s="203"/>
      <c r="F14" s="203">
        <v>24</v>
      </c>
      <c r="G14" s="203"/>
      <c r="H14" s="203">
        <f t="shared" si="0"/>
        <v>24</v>
      </c>
      <c r="I14" s="203">
        <f t="shared" si="1"/>
        <v>24</v>
      </c>
      <c r="J14" s="203">
        <f t="shared" si="1"/>
        <v>24</v>
      </c>
    </row>
    <row r="15" spans="1:10" ht="30">
      <c r="A15" s="205" t="s">
        <v>417</v>
      </c>
      <c r="B15" s="203" t="s">
        <v>413</v>
      </c>
      <c r="C15" s="203"/>
      <c r="D15" s="203">
        <v>4</v>
      </c>
      <c r="E15" s="203"/>
      <c r="F15" s="203">
        <v>4</v>
      </c>
      <c r="G15" s="203"/>
      <c r="H15" s="203">
        <f t="shared" si="0"/>
        <v>4</v>
      </c>
      <c r="I15" s="203">
        <f t="shared" si="1"/>
        <v>4</v>
      </c>
      <c r="J15" s="203">
        <f t="shared" si="1"/>
        <v>4</v>
      </c>
    </row>
    <row r="16" spans="1:10">
      <c r="A16" s="205" t="s">
        <v>418</v>
      </c>
      <c r="B16" s="203" t="s">
        <v>81</v>
      </c>
      <c r="C16" s="203"/>
      <c r="D16" s="203">
        <v>2</v>
      </c>
      <c r="E16" s="203"/>
      <c r="F16" s="203">
        <v>3</v>
      </c>
      <c r="G16" s="203"/>
      <c r="H16" s="203">
        <f t="shared" si="0"/>
        <v>3</v>
      </c>
      <c r="I16" s="203">
        <f t="shared" si="1"/>
        <v>3</v>
      </c>
      <c r="J16" s="203">
        <f t="shared" si="1"/>
        <v>3</v>
      </c>
    </row>
    <row r="17" spans="1:14">
      <c r="A17" s="205" t="s">
        <v>419</v>
      </c>
      <c r="B17" s="203" t="s">
        <v>81</v>
      </c>
      <c r="C17" s="203" t="s">
        <v>425</v>
      </c>
      <c r="D17" s="203">
        <v>11</v>
      </c>
      <c r="E17" s="203">
        <v>9</v>
      </c>
      <c r="F17" s="203">
        <v>11</v>
      </c>
      <c r="G17" s="203">
        <v>17</v>
      </c>
      <c r="H17" s="203">
        <f t="shared" si="0"/>
        <v>11</v>
      </c>
      <c r="I17" s="203">
        <f t="shared" si="1"/>
        <v>11</v>
      </c>
      <c r="J17" s="203">
        <f t="shared" si="1"/>
        <v>11</v>
      </c>
    </row>
    <row r="18" spans="1:14">
      <c r="A18" s="205" t="s">
        <v>420</v>
      </c>
      <c r="B18" s="203" t="s">
        <v>421</v>
      </c>
      <c r="C18" s="203"/>
      <c r="D18" s="203">
        <v>52</v>
      </c>
      <c r="E18" s="203"/>
      <c r="F18" s="203">
        <v>58</v>
      </c>
      <c r="G18" s="203"/>
      <c r="H18" s="203">
        <f t="shared" si="0"/>
        <v>58</v>
      </c>
      <c r="I18" s="203">
        <f t="shared" si="1"/>
        <v>58</v>
      </c>
      <c r="J18" s="203">
        <f t="shared" si="1"/>
        <v>58</v>
      </c>
    </row>
    <row r="19" spans="1:14">
      <c r="A19" s="205" t="s">
        <v>422</v>
      </c>
      <c r="B19" s="203" t="s">
        <v>81</v>
      </c>
      <c r="C19" s="203"/>
      <c r="D19" s="203">
        <v>9</v>
      </c>
      <c r="E19" s="203"/>
      <c r="F19" s="203">
        <v>14</v>
      </c>
      <c r="G19" s="203"/>
      <c r="H19" s="203">
        <f t="shared" si="0"/>
        <v>14</v>
      </c>
      <c r="I19" s="203">
        <f t="shared" si="1"/>
        <v>14</v>
      </c>
      <c r="J19" s="203">
        <f t="shared" si="1"/>
        <v>14</v>
      </c>
    </row>
    <row r="20" spans="1:14" ht="30">
      <c r="A20" s="205" t="s">
        <v>423</v>
      </c>
      <c r="B20" s="203" t="s">
        <v>81</v>
      </c>
      <c r="C20" s="203"/>
      <c r="D20" s="203">
        <v>2</v>
      </c>
      <c r="E20" s="203"/>
      <c r="F20" s="203">
        <v>2</v>
      </c>
      <c r="G20" s="203"/>
      <c r="H20" s="203">
        <f t="shared" si="0"/>
        <v>2</v>
      </c>
      <c r="I20" s="203">
        <f t="shared" si="1"/>
        <v>2</v>
      </c>
      <c r="J20" s="203">
        <f t="shared" si="1"/>
        <v>2</v>
      </c>
    </row>
    <row r="21" spans="1:14" ht="30">
      <c r="A21" s="205" t="s">
        <v>424</v>
      </c>
      <c r="B21" s="203" t="s">
        <v>81</v>
      </c>
      <c r="C21" s="203"/>
      <c r="D21" s="203">
        <v>6</v>
      </c>
      <c r="E21" s="203"/>
      <c r="F21" s="203">
        <v>6</v>
      </c>
      <c r="G21" s="203"/>
      <c r="H21" s="203">
        <f t="shared" si="0"/>
        <v>6</v>
      </c>
      <c r="I21" s="203">
        <f t="shared" si="1"/>
        <v>6</v>
      </c>
      <c r="J21" s="203">
        <f t="shared" si="1"/>
        <v>6</v>
      </c>
    </row>
    <row r="22" spans="1:14">
      <c r="A22" s="205"/>
      <c r="B22" s="203"/>
      <c r="C22" s="203"/>
      <c r="D22" s="203"/>
      <c r="E22" s="203"/>
      <c r="F22" s="203"/>
      <c r="G22" s="203"/>
      <c r="H22" s="203"/>
      <c r="I22" s="203"/>
      <c r="J22" s="203"/>
    </row>
    <row r="23" spans="1:14">
      <c r="A23" s="203"/>
      <c r="B23" s="203"/>
      <c r="C23" s="203"/>
      <c r="D23" s="203"/>
      <c r="E23" s="203"/>
      <c r="F23" s="203"/>
      <c r="G23" s="203"/>
      <c r="H23" s="203"/>
      <c r="I23" s="203"/>
      <c r="J23" s="203"/>
    </row>
    <row r="24" spans="1:14">
      <c r="A24" s="203"/>
      <c r="B24" s="203"/>
      <c r="C24" s="203"/>
      <c r="D24" s="203">
        <f>SUM(D8:D23)</f>
        <v>403</v>
      </c>
      <c r="E24" s="203">
        <f>SUM(E17:E23)</f>
        <v>9</v>
      </c>
      <c r="F24" s="203">
        <f>SUM(F8:F23)</f>
        <v>403</v>
      </c>
      <c r="G24" s="203">
        <v>17</v>
      </c>
      <c r="H24" s="203">
        <f>SUM(H8:H23)</f>
        <v>403</v>
      </c>
      <c r="I24" s="203">
        <f>SUM(I8:I23)</f>
        <v>403</v>
      </c>
      <c r="J24" s="203">
        <f>SUM(J8:J23)</f>
        <v>403</v>
      </c>
    </row>
    <row r="26" spans="1:14">
      <c r="B26" s="308" t="s">
        <v>467</v>
      </c>
      <c r="E26" s="110"/>
      <c r="F26" s="330"/>
      <c r="G26" s="262"/>
      <c r="H26" s="311" t="s">
        <v>468</v>
      </c>
      <c r="I26" s="311"/>
      <c r="J26" s="235"/>
      <c r="N26" s="235"/>
    </row>
    <row r="27" spans="1:14">
      <c r="A27" s="114"/>
      <c r="B27" s="114"/>
      <c r="E27" s="110"/>
      <c r="F27" s="261"/>
      <c r="G27" s="262"/>
      <c r="J27" s="235"/>
      <c r="N27" s="235"/>
    </row>
    <row r="28" spans="1:14">
      <c r="A28" s="309" t="s">
        <v>469</v>
      </c>
      <c r="B28" s="309"/>
      <c r="F28" s="261"/>
      <c r="G28" s="262"/>
      <c r="H28" s="311" t="s">
        <v>463</v>
      </c>
      <c r="J28" s="235"/>
      <c r="N28" s="235"/>
    </row>
  </sheetData>
  <pageMargins left="0.27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Burimet</vt:lpstr>
      <vt:lpstr>Shpenzimet</vt:lpstr>
      <vt:lpstr>tavanet </vt:lpstr>
      <vt:lpstr>investimet </vt:lpstr>
      <vt:lpstr>kerkesat shtese </vt:lpstr>
      <vt:lpstr>tavanet</vt:lpstr>
      <vt:lpstr>Sheet7</vt:lpstr>
      <vt:lpstr>nr.i punonjesve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2017-06-01T08:48:58Z</cp:lastPrinted>
  <dcterms:created xsi:type="dcterms:W3CDTF">2016-08-16T10:54:03Z</dcterms:created>
  <dcterms:modified xsi:type="dcterms:W3CDTF">2017-06-01T08:49:52Z</dcterms:modified>
</cp:coreProperties>
</file>